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cqu\Desktop\"/>
    </mc:Choice>
  </mc:AlternateContent>
  <xr:revisionPtr revIDLastSave="0" documentId="13_ncr:1_{F240A25E-6460-468A-BAF4-2385285C6833}" xr6:coauthVersionLast="36" xr6:coauthVersionMax="36" xr10:uidLastSave="{00000000-0000-0000-0000-000000000000}"/>
  <bookViews>
    <workbookView xWindow="0" yWindow="0" windowWidth="23970" windowHeight="9495" activeTab="1" xr2:uid="{9CA09006-FCCA-4E31-A302-00E24ED55D80}"/>
  </bookViews>
  <sheets>
    <sheet name="SCALARE" sheetId="1" r:id="rId1"/>
    <sheet name="DM 24 MAGGIO 2019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3" i="2" l="1"/>
  <c r="D562" i="2" s="1"/>
  <c r="C562" i="2"/>
  <c r="D456" i="2"/>
  <c r="C456" i="2"/>
  <c r="D414" i="2"/>
  <c r="C406" i="2"/>
  <c r="C402" i="2"/>
  <c r="C401" i="2" s="1"/>
  <c r="C397" i="2"/>
  <c r="C392" i="2" s="1"/>
  <c r="C393" i="2"/>
  <c r="C375" i="2"/>
  <c r="C371" i="2"/>
  <c r="C370" i="2"/>
  <c r="C369" i="2" s="1"/>
  <c r="D348" i="2"/>
  <c r="C348" i="2"/>
  <c r="D342" i="2"/>
  <c r="C342" i="2"/>
  <c r="D336" i="2"/>
  <c r="C336" i="2"/>
  <c r="D335" i="2"/>
  <c r="C335" i="2"/>
  <c r="D334" i="2"/>
  <c r="C334" i="2"/>
  <c r="D331" i="2"/>
  <c r="D328" i="2" s="1"/>
  <c r="C331" i="2"/>
  <c r="C328" i="2" s="1"/>
  <c r="D298" i="2"/>
  <c r="C298" i="2"/>
  <c r="D177" i="2"/>
  <c r="C177" i="2"/>
  <c r="D137" i="2"/>
  <c r="D2" i="2"/>
  <c r="D560" i="2" s="1"/>
  <c r="D572" i="2" s="1"/>
  <c r="C2" i="2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9" i="1" s="1"/>
  <c r="D90" i="1" s="1"/>
  <c r="D91" i="1" s="1"/>
  <c r="D94" i="1" s="1"/>
  <c r="D95" i="1" s="1"/>
  <c r="D96" i="1" s="1"/>
  <c r="D98" i="1" s="1"/>
  <c r="D99" i="1" s="1"/>
  <c r="D100" i="1" s="1"/>
  <c r="D101" i="1" s="1"/>
  <c r="D102" i="1" s="1"/>
  <c r="D103" i="1" s="1"/>
  <c r="D104" i="1" s="1"/>
  <c r="D109" i="1" s="1"/>
  <c r="D110" i="1" s="1"/>
  <c r="D111" i="1" s="1"/>
  <c r="D112" i="1" s="1"/>
  <c r="D113" i="1" s="1"/>
  <c r="D114" i="1" s="1"/>
  <c r="D115" i="1" s="1"/>
  <c r="D116" i="1" s="1"/>
  <c r="C368" i="2" l="1"/>
  <c r="C137" i="2" s="1"/>
  <c r="C560" i="2" s="1"/>
  <c r="C572" i="2" s="1"/>
</calcChain>
</file>

<file path=xl/sharedStrings.xml><?xml version="1.0" encoding="utf-8"?>
<sst xmlns="http://schemas.openxmlformats.org/spreadsheetml/2006/main" count="977" uniqueCount="829">
  <si>
    <r>
      <t xml:space="preserve">SCHEMA DI BILANCIO
</t>
    </r>
    <r>
      <rPr>
        <i/>
        <sz val="11"/>
        <rFont val="Calibri"/>
        <family val="2"/>
        <scheme val="minor"/>
      </rPr>
      <t>Decreto Legislativo n.118/2011 - DM 24 maggio 2019</t>
    </r>
  </si>
  <si>
    <r>
      <t>ESERCIZIO 2020</t>
    </r>
    <r>
      <rPr>
        <i/>
        <sz val="10"/>
        <rFont val="Calibri"/>
        <family val="2"/>
        <scheme val="minor"/>
      </rPr>
      <t xml:space="preserve">
(in euro)</t>
    </r>
  </si>
  <si>
    <r>
      <t xml:space="preserve">PRECONSUNTIVO 
2021
</t>
    </r>
    <r>
      <rPr>
        <i/>
        <sz val="10"/>
        <rFont val="Calibri"/>
        <family val="2"/>
        <scheme val="minor"/>
      </rPr>
      <t>(in euro)</t>
    </r>
  </si>
  <si>
    <r>
      <t xml:space="preserve">PRE-CONSUNTIVO 
2022
</t>
    </r>
    <r>
      <rPr>
        <i/>
        <sz val="10"/>
        <rFont val="Calibri"/>
        <family val="2"/>
        <scheme val="minor"/>
      </rPr>
      <t>(in euro)</t>
    </r>
  </si>
  <si>
    <r>
      <t xml:space="preserve">BUDGET 
2023
</t>
    </r>
    <r>
      <rPr>
        <i/>
        <sz val="11"/>
        <rFont val="Calibri"/>
        <family val="2"/>
        <scheme val="minor"/>
      </rPr>
      <t>(in euro)</t>
    </r>
  </si>
  <si>
    <r>
      <t xml:space="preserve">BUDGET 
2024
</t>
    </r>
    <r>
      <rPr>
        <i/>
        <sz val="11"/>
        <rFont val="Calibri"/>
        <family val="2"/>
        <scheme val="minor"/>
      </rPr>
      <t>(in euro)</t>
    </r>
  </si>
  <si>
    <r>
      <t xml:space="preserve">BUDGET 
2025
</t>
    </r>
    <r>
      <rPr>
        <i/>
        <sz val="10"/>
        <rFont val="Calibri"/>
        <family val="2"/>
        <scheme val="minor"/>
      </rPr>
      <t>(in euro)</t>
    </r>
  </si>
  <si>
    <t>C.A</t>
  </si>
  <si>
    <t>A)</t>
  </si>
  <si>
    <t>VALORE DELLA PRODUZIONE</t>
  </si>
  <si>
    <t>C.A.1</t>
  </si>
  <si>
    <t>1)</t>
  </si>
  <si>
    <t>Contributi in c/esercizio</t>
  </si>
  <si>
    <t>C.A.1.a</t>
  </si>
  <si>
    <t>a)</t>
  </si>
  <si>
    <t>Contributi in c/esercizio - da Regione o Provincia Autonoma per quota F.S. regionale</t>
  </si>
  <si>
    <t>C.A.1.b</t>
  </si>
  <si>
    <t>b)</t>
  </si>
  <si>
    <t>Contributi in c/esercizio - extra fondo</t>
  </si>
  <si>
    <t>C.A.1.b.1</t>
  </si>
  <si>
    <t>Contributi da Regione o Prov. Aut. (extra fondo) - vincolati</t>
  </si>
  <si>
    <t>C.A.1.b.2</t>
  </si>
  <si>
    <t>2)</t>
  </si>
  <si>
    <t>Contributi da Regione o Prov. Aut. (extra fondo) - Risorse aggiuntive da bilancio a titolo di copertura LEA</t>
  </si>
  <si>
    <t>C.A.1.b.3</t>
  </si>
  <si>
    <t>3)</t>
  </si>
  <si>
    <t>Contributi da Regione o Prov. Aut. (extra fondo) - Risorse aggiuntive da bilancio a titolo di copertura extra LEA</t>
  </si>
  <si>
    <t>C.A.1.b.4</t>
  </si>
  <si>
    <t>4)</t>
  </si>
  <si>
    <t>Contributi da Regione o Prov. Aut. (extra fondo) - altro</t>
  </si>
  <si>
    <t>C.A.1.b.5</t>
  </si>
  <si>
    <t>5)</t>
  </si>
  <si>
    <t>Contributi da aziende sanitarie pubbliche (extra fondo)</t>
  </si>
  <si>
    <t>C.A.1.b.6</t>
  </si>
  <si>
    <t>6)</t>
  </si>
  <si>
    <t>Contributi da altri soggetti pubblici</t>
  </si>
  <si>
    <t>C.A.1.c</t>
  </si>
  <si>
    <t>c)</t>
  </si>
  <si>
    <t>Contributi in c/esercizio - per ricerca</t>
  </si>
  <si>
    <t>C.A.1.c.1</t>
  </si>
  <si>
    <t>da Ministero della Salute per ricerca corrente</t>
  </si>
  <si>
    <t>C.A.1.c.2</t>
  </si>
  <si>
    <t>da Ministero della Salute per ricerca finalizzata</t>
  </si>
  <si>
    <t>C.A.1.c.3</t>
  </si>
  <si>
    <t>da Regione e altri soggetti pubblici</t>
  </si>
  <si>
    <t>C.A.1.c.4</t>
  </si>
  <si>
    <t>da privati</t>
  </si>
  <si>
    <t>C.A.1.d</t>
  </si>
  <si>
    <t>d)</t>
  </si>
  <si>
    <t>Contributi in c/esercizio - da privati</t>
  </si>
  <si>
    <t>C.A.2</t>
  </si>
  <si>
    <t>Rettifica contributi c/esercizio per destinazione ad investimenti</t>
  </si>
  <si>
    <t>C.A.3</t>
  </si>
  <si>
    <t>Utilizzo fondi per quote inutilizzate contributi vincolati di esercizi precedenti</t>
  </si>
  <si>
    <t>C.A.4</t>
  </si>
  <si>
    <t>Ricavi per prestazioni sanitarie e sociosanitarie a rilevanza sanitaria</t>
  </si>
  <si>
    <t>C.A.4.a</t>
  </si>
  <si>
    <t>Ricavi per prestazioni sanitarie e sociosanitarie - ad aziende sanitarie pubbliche</t>
  </si>
  <si>
    <t>C.A.4.b</t>
  </si>
  <si>
    <t>Ricavi per prestazioni sanitarie e sociosanitarie - intramoenia</t>
  </si>
  <si>
    <t>C.A.4.c</t>
  </si>
  <si>
    <t>Ricavi per prestazioni sanitarie e sociosanitarie - altro</t>
  </si>
  <si>
    <t>C.A.5</t>
  </si>
  <si>
    <t>Concorsi, recuperi e rimborsi</t>
  </si>
  <si>
    <t>C.A.6</t>
  </si>
  <si>
    <t>Compartecipazione alla spesa per prestazioni sanitarie (Ticket)</t>
  </si>
  <si>
    <t>C.A.7</t>
  </si>
  <si>
    <t>7)</t>
  </si>
  <si>
    <t>Quota contributi in c/capitale imputata nell'esercizio</t>
  </si>
  <si>
    <t>C.A.8</t>
  </si>
  <si>
    <t>8)</t>
  </si>
  <si>
    <t>Incrementi delle immobilizzazioni per lavori interni</t>
  </si>
  <si>
    <t>C.A.9</t>
  </si>
  <si>
    <t>9)</t>
  </si>
  <si>
    <t>Altri ricavi e proventi</t>
  </si>
  <si>
    <t>Totale VALORE DELLA PRODUZIONE  A)</t>
  </si>
  <si>
    <t>C.B</t>
  </si>
  <si>
    <t>B)</t>
  </si>
  <si>
    <t>COSTI DELLA PRODUZIONE</t>
  </si>
  <si>
    <t>C.B.1</t>
  </si>
  <si>
    <t>Acquisti di beni</t>
  </si>
  <si>
    <t>C.B.1.a</t>
  </si>
  <si>
    <t>Acquisti di beni sanitari</t>
  </si>
  <si>
    <t>C.B.1.b</t>
  </si>
  <si>
    <t>Acquisti di beni non sanitari</t>
  </si>
  <si>
    <t>C.B.2</t>
  </si>
  <si>
    <t>Acquisti di servizi sanitari</t>
  </si>
  <si>
    <t>C.B.2.a</t>
  </si>
  <si>
    <t>Acquisti di servizi sanitari - Medicina di base</t>
  </si>
  <si>
    <t>C.B.2.b</t>
  </si>
  <si>
    <t>Acquisti di servizi sanitari - Farmaceutica</t>
  </si>
  <si>
    <t>C.B.2.c</t>
  </si>
  <si>
    <t>Acquisti di servizi sanitari per assitenza specialistica ambulatoriale</t>
  </si>
  <si>
    <t>C.B.2.d</t>
  </si>
  <si>
    <t>Acquisti di servizi sanitari per assistenza riabilitativa</t>
  </si>
  <si>
    <t>C.B.2.e</t>
  </si>
  <si>
    <t>e)</t>
  </si>
  <si>
    <t>Acquisti di servizi sanitari per assistenza integrativa</t>
  </si>
  <si>
    <t>C.B.2.f</t>
  </si>
  <si>
    <t>f)</t>
  </si>
  <si>
    <t>Acquisti di servizi sanitari per assistenza protesica</t>
  </si>
  <si>
    <t>C.B.2.g</t>
  </si>
  <si>
    <t>g)</t>
  </si>
  <si>
    <t>Acquisti di servizi sanitari per assistenza ospedaliera</t>
  </si>
  <si>
    <t>C.B.2.h</t>
  </si>
  <si>
    <t>h)</t>
  </si>
  <si>
    <t>Acquisti prestazioni di psichiatrica residenziale e semiresidenziale</t>
  </si>
  <si>
    <t>C.B.2.i</t>
  </si>
  <si>
    <t>i)</t>
  </si>
  <si>
    <t>Acquisti prestazioni di distribuzione farmaci File F</t>
  </si>
  <si>
    <t>C.B.2.j</t>
  </si>
  <si>
    <t>j)</t>
  </si>
  <si>
    <t>Acquisti prestazioni termali in convenzione</t>
  </si>
  <si>
    <t>C.B.2.k</t>
  </si>
  <si>
    <t>k)</t>
  </si>
  <si>
    <t>Acquisti prestazioni di trasporto sanitario</t>
  </si>
  <si>
    <t>C.B.2.l</t>
  </si>
  <si>
    <t>l)</t>
  </si>
  <si>
    <t>Acquisti prestazioni  socio-sanitarie a rilevanza sanitaria</t>
  </si>
  <si>
    <t>C.B.2.m</t>
  </si>
  <si>
    <t>m)</t>
  </si>
  <si>
    <t>Compartecipazione al personale per att. Libero-prof. (intramoenia)</t>
  </si>
  <si>
    <t>C.B.2.n</t>
  </si>
  <si>
    <t>n)</t>
  </si>
  <si>
    <t>Rimborsi Assegni e contributi sanitari</t>
  </si>
  <si>
    <t>C.B.2.o</t>
  </si>
  <si>
    <t>o)</t>
  </si>
  <si>
    <t>Consulenze, collaborazioni, interinale, altre prestazioni di lavoro sanitarie e sociosanitarie</t>
  </si>
  <si>
    <t>C.B.2.p</t>
  </si>
  <si>
    <t>p)</t>
  </si>
  <si>
    <t>Altri servizi sanitari e sociosanitari a rilevanza sanitaria</t>
  </si>
  <si>
    <t>C.B.2.q</t>
  </si>
  <si>
    <t>q)</t>
  </si>
  <si>
    <t>Costi per differenziale Tariffe TUC</t>
  </si>
  <si>
    <t>C.B.3</t>
  </si>
  <si>
    <t>Acquisti di servizi non sanitari</t>
  </si>
  <si>
    <t>C.B.3.a</t>
  </si>
  <si>
    <t>Servizi non sanitari</t>
  </si>
  <si>
    <t>C.B.3.b</t>
  </si>
  <si>
    <t xml:space="preserve">Consulenze, collaborazioni, interinale, altre prestazioni di lavoro non sanitarie </t>
  </si>
  <si>
    <t>C.B.3.c</t>
  </si>
  <si>
    <t>Formazione</t>
  </si>
  <si>
    <t>C.B.4</t>
  </si>
  <si>
    <t>Manutenzione e riparazione</t>
  </si>
  <si>
    <t>C.B.5</t>
  </si>
  <si>
    <t>Godimento di beni di terzi</t>
  </si>
  <si>
    <t>C.B.6</t>
  </si>
  <si>
    <t>Costi del personale</t>
  </si>
  <si>
    <t>C.B.6.a</t>
  </si>
  <si>
    <t>Personale dirigente medico</t>
  </si>
  <si>
    <t>C.B.6.b</t>
  </si>
  <si>
    <t>Personale dirigente ruolo sanitario non medico</t>
  </si>
  <si>
    <t>C.B.6.c</t>
  </si>
  <si>
    <t>Personale comparto ruolo sanitario</t>
  </si>
  <si>
    <t>C.B.6.d</t>
  </si>
  <si>
    <t>Personale dirigente altri ruoli</t>
  </si>
  <si>
    <t>C.B.6.e</t>
  </si>
  <si>
    <t>Personale comparto altri ruoli</t>
  </si>
  <si>
    <t>C.B.7</t>
  </si>
  <si>
    <t>Oneri diversi di gestione</t>
  </si>
  <si>
    <t>C.B.8</t>
  </si>
  <si>
    <t>Ammortamenti</t>
  </si>
  <si>
    <t>C.B.8.a</t>
  </si>
  <si>
    <t>Ammortamenti immobilizzazioni immateriali</t>
  </si>
  <si>
    <t>C.B.8.b</t>
  </si>
  <si>
    <t>Ammortamenti dei Fabbricati</t>
  </si>
  <si>
    <t>C.B.8.c</t>
  </si>
  <si>
    <t>Ammortamenti delle altre immobilizzazioni materiali</t>
  </si>
  <si>
    <t>C.B.9</t>
  </si>
  <si>
    <t>Svalutazione delle immobilizzazioni e dei crediti</t>
  </si>
  <si>
    <t>C.B.10</t>
  </si>
  <si>
    <t>10)</t>
  </si>
  <si>
    <t>Variazione delle rimanenze</t>
  </si>
  <si>
    <t>-C.B.10.a</t>
  </si>
  <si>
    <t>C.B.10.a</t>
  </si>
  <si>
    <t>Variazione delle rimanenze sanitarie</t>
  </si>
  <si>
    <t>-C.B.10.b</t>
  </si>
  <si>
    <t>C.B.10.b</t>
  </si>
  <si>
    <t>Variazione delle rimanenze non sanitarie</t>
  </si>
  <si>
    <t>C.B.11</t>
  </si>
  <si>
    <t>11)</t>
  </si>
  <si>
    <t>Accantonamenti</t>
  </si>
  <si>
    <t>C.B.11.a</t>
  </si>
  <si>
    <t>Accantonamenti per rischi</t>
  </si>
  <si>
    <t>C.B.11.b</t>
  </si>
  <si>
    <t xml:space="preserve">Accantonamenti per premio operosità </t>
  </si>
  <si>
    <t>C.B.11.c</t>
  </si>
  <si>
    <t>Accantonamenti per quote inutilizzate di contributi vincolati</t>
  </si>
  <si>
    <t>C.B.11.d</t>
  </si>
  <si>
    <t>Altri accantonamenti</t>
  </si>
  <si>
    <t>Totale COSTI DELLA PRODUZIONE B)</t>
  </si>
  <si>
    <t>DIFF. TRA VALORE E COSTI DELLA PRODUZIONE (A-B)</t>
  </si>
  <si>
    <t>C.C</t>
  </si>
  <si>
    <t>C)</t>
  </si>
  <si>
    <t>PROVENTI E ONERI FINANZIARI</t>
  </si>
  <si>
    <t>C.C.1</t>
  </si>
  <si>
    <t>Interessi attivi ed altri proventi finanziari</t>
  </si>
  <si>
    <t>C.C.2</t>
  </si>
  <si>
    <t>Interessi passivi ed altri oneri finanziari</t>
  </si>
  <si>
    <t>Totale C)</t>
  </si>
  <si>
    <t>C.D</t>
  </si>
  <si>
    <t>D)</t>
  </si>
  <si>
    <t>RETTIFICHE DI VALORE DI ATTIVITA' FINANZIARIE</t>
  </si>
  <si>
    <t>C.D.1</t>
  </si>
  <si>
    <t>Rivalutazioni</t>
  </si>
  <si>
    <t>C.D.2</t>
  </si>
  <si>
    <t>Svalutazioni</t>
  </si>
  <si>
    <t>Totale D)</t>
  </si>
  <si>
    <t>C.E</t>
  </si>
  <si>
    <t>E)</t>
  </si>
  <si>
    <t>PROVENTI E ONERI STRAORDINARI</t>
  </si>
  <si>
    <t>C.E.1</t>
  </si>
  <si>
    <t>Proventi straordinari</t>
  </si>
  <si>
    <t>C.E.1.a</t>
  </si>
  <si>
    <t>Plusvalenze</t>
  </si>
  <si>
    <t>C.E.1.b</t>
  </si>
  <si>
    <t>Altri proventi straordinari</t>
  </si>
  <si>
    <t>C.E.2</t>
  </si>
  <si>
    <t>Oneri straordinari</t>
  </si>
  <si>
    <t>C.E.2.a</t>
  </si>
  <si>
    <t>Minusvalenze</t>
  </si>
  <si>
    <t>C.E.2.b</t>
  </si>
  <si>
    <t>Altri oneri straordinari</t>
  </si>
  <si>
    <t>Totale E)</t>
  </si>
  <si>
    <t>RISULTATO PRIMA DELLE IMPOSTE (A-B+C+D+E)</t>
  </si>
  <si>
    <t>C.Y</t>
  </si>
  <si>
    <t>Y)</t>
  </si>
  <si>
    <t>IMPOSTE SUL REDDITO DELL'ESERCIZIO</t>
  </si>
  <si>
    <t>C.Y.1</t>
  </si>
  <si>
    <t>IRAP</t>
  </si>
  <si>
    <t>C.Y.1.a</t>
  </si>
  <si>
    <t>IRAP relativa a personale dipendente</t>
  </si>
  <si>
    <t>C.Y.1.b</t>
  </si>
  <si>
    <t>IRAP relativa a collaboratori e personale assimilato a lavoro dipendente</t>
  </si>
  <si>
    <t>C.Y.1.c</t>
  </si>
  <si>
    <t>IRAP relativa ad attività di libera professione (intramoenia)</t>
  </si>
  <si>
    <t>C.Y.1.d</t>
  </si>
  <si>
    <t>IRAP relativa ad attività commerciali</t>
  </si>
  <si>
    <t>C.Y.2</t>
  </si>
  <si>
    <t>IRES</t>
  </si>
  <si>
    <t>C.Y.3</t>
  </si>
  <si>
    <t>Accantonamento a fondo imposte (accertamenti, condoni, ecc.)</t>
  </si>
  <si>
    <t>Totale Y)</t>
  </si>
  <si>
    <t>UTILE (PERDITA) DELL'ESERCIZIO</t>
  </si>
  <si>
    <t>La Dirigente 
Servizio Finanze e Controllo
dott.ssa Maria Delluzio</t>
  </si>
  <si>
    <r>
      <t xml:space="preserve">Il Direttore
Area di Direzione Amministrativa
</t>
    </r>
    <r>
      <rPr>
        <i/>
        <sz val="13"/>
        <rFont val="Calibri"/>
        <family val="2"/>
        <scheme val="minor"/>
      </rPr>
      <t>dott.ssa Francesco Fera</t>
    </r>
  </si>
  <si>
    <r>
      <t xml:space="preserve">Il Direttore Generale
</t>
    </r>
    <r>
      <rPr>
        <i/>
        <sz val="13"/>
        <rFont val="Calibri"/>
        <family val="2"/>
        <scheme val="minor"/>
      </rPr>
      <t>dott. Giovanni Gorgoni</t>
    </r>
  </si>
  <si>
    <t>x</t>
  </si>
  <si>
    <t>Il Direttore Generale
dott. Giovanni Gorgoni</t>
  </si>
  <si>
    <t>CONTO ECONOMICO PREVISIONALE - MODELLO (CE) - DM 24 maggio 2019</t>
  </si>
  <si>
    <r>
      <t xml:space="preserve">ESERCIZIO 2020
</t>
    </r>
    <r>
      <rPr>
        <i/>
        <sz val="10"/>
        <rFont val="Calibri"/>
        <family val="2"/>
      </rPr>
      <t>(in euro)</t>
    </r>
  </si>
  <si>
    <r>
      <t xml:space="preserve">ESERCIZIO 2021
</t>
    </r>
    <r>
      <rPr>
        <i/>
        <sz val="11"/>
        <rFont val="Calibri"/>
        <family val="2"/>
      </rPr>
      <t>(in euro)</t>
    </r>
  </si>
  <si>
    <r>
      <t xml:space="preserve">PRE-CONSUNTIVO
ESERCIZIO 2022
</t>
    </r>
    <r>
      <rPr>
        <i/>
        <sz val="11"/>
        <rFont val="Calibri"/>
        <family val="2"/>
      </rPr>
      <t>(in euro)</t>
    </r>
  </si>
  <si>
    <r>
      <t xml:space="preserve">BUDGET 2023
</t>
    </r>
    <r>
      <rPr>
        <i/>
        <sz val="11"/>
        <rFont val="Calibri"/>
        <family val="2"/>
      </rPr>
      <t>(in euro)</t>
    </r>
  </si>
  <si>
    <r>
      <t xml:space="preserve">BUDGET 2024
</t>
    </r>
    <r>
      <rPr>
        <i/>
        <sz val="11"/>
        <rFont val="Calibri"/>
        <family val="2"/>
      </rPr>
      <t>(in euro)</t>
    </r>
  </si>
  <si>
    <r>
      <t xml:space="preserve">BUDGET 2025
</t>
    </r>
    <r>
      <rPr>
        <i/>
        <sz val="11"/>
        <rFont val="Calibri"/>
        <family val="2"/>
      </rPr>
      <t>(in euro)</t>
    </r>
  </si>
  <si>
    <t>A)  Valore della produzione</t>
  </si>
  <si>
    <t>A.1)  Contributi in c/esercizio</t>
  </si>
  <si>
    <t>A.1.A)  Contributi da Regione o Prov. Aut. per quota F.S. regionale</t>
  </si>
  <si>
    <t>A.1.A.1)  da Regione o Prov. Aut. per quota F.S. regionale indistinto</t>
  </si>
  <si>
    <t>A.1.A.1.1)  Finanziamento indistinto</t>
  </si>
  <si>
    <t>A.1.A.1.2)  Finanziamento indistinto finalizzato da Regione</t>
  </si>
  <si>
    <t>A.1.A.1.3)  Funzioni</t>
  </si>
  <si>
    <t>A.1.A.1.3.A)  Funzioni - Pronto Soccorso</t>
  </si>
  <si>
    <t>A.1.A.1.3.B)  Funzioni - Altro</t>
  </si>
  <si>
    <t>A.1.A.1.4) 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</si>
  <si>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</si>
  <si>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</si>
  <si>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</si>
  <si>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</si>
  <si>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</si>
  <si>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</rPr>
      <t>extra LEA</t>
    </r>
  </si>
  <si>
    <t>A.1.B.1.4)  Contributi da Regione o Prov. Aut. (extra fondo) - Altro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</si>
  <si>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</si>
  <si>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</si>
  <si>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</si>
  <si>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</si>
  <si>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</si>
  <si>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</si>
  <si>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</si>
  <si>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- altro</t>
  </si>
  <si>
    <t>A.1.B.3.5)  Contributi da altri soggetti pubblici (extra fondo) - in attuazione dell'art. 79, comma 1 sexies lettera c), del D.L. 112/2008, convertito con Legge 133/2008 e della legge 23 dicembre 2009, n. 191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</si>
  <si>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</si>
  <si>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</si>
  <si>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</si>
  <si>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</si>
  <si>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</si>
  <si>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</si>
  <si>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</si>
  <si>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</si>
  <si>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</si>
  <si>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vincolati di esercizi precedenti</t>
  </si>
  <si>
    <t>A.3.A) Utilizzo fondi per quote inutilizzate contributi vincolati di esercizi precedenti da Regione o Prov. Aut. Per quota F.S. regionale indistinto finalizzato</t>
  </si>
  <si>
    <t>A.3.B) Utilizzo fondi per quote inutilizzate contributi vincolati di esercizi precedenti da Regione o Prov. Aut. Per quota F.S. regionale vincolato</t>
  </si>
  <si>
    <t>A.3.C) Utilizzo fondi per quote inutilizzate contributi di esercizi precedenti da soggetti pubblici (extra fondo) vincolati</t>
  </si>
  <si>
    <t>A.3.D) Utilizzo fondi per quote inutilizzate contributi di esercizi precedenti per ricerca</t>
  </si>
  <si>
    <t>A.3.E) Utilizzo fondi per quote inutilizzate contributi vincolati di esercizi precedenti da privati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</si>
  <si>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</si>
  <si>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</si>
  <si>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A.4.A.1.1) Ricavi per prestazioni sanitarie e sociosanitarie a rilevanaza sanitaria erogate da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</si>
  <si>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</si>
  <si>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</si>
  <si>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</si>
  <si>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</si>
  <si>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</si>
  <si>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</si>
  <si>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</si>
  <si>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</si>
  <si>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</si>
  <si>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</si>
  <si>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</si>
  <si>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riabilitativa extraospedaliera</t>
  </si>
  <si>
    <t>A.4.A.1.13) Ricavi per cessione di emocomponenti e cellule staminali</t>
  </si>
  <si>
    <t>A.4.A.1.14) Prestaizioni assistenza domiciliare integrata (ADI)</t>
  </si>
  <si>
    <t xml:space="preserve">A.4.A.1.15) Altre prestazioni sanitarie e socio-sanitarie a rilevanza sanitaria </t>
  </si>
  <si>
    <t xml:space="preserve">A.4.A.2)   Ricavi per prestaz. sanitarie e sociosanitarie a rilevanza sanitaria erogate ad altri soggetti pubblici </t>
  </si>
  <si>
    <t>A.4.A.3)  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</si>
  <si>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</si>
  <si>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</si>
  <si>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</si>
  <si>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</si>
  <si>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</si>
  <si>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</si>
  <si>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</si>
  <si>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</si>
  <si>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</si>
  <si>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</si>
  <si>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</si>
  <si>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</si>
  <si>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per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</si>
  <si>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</si>
  <si>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 Extraregione</t>
  </si>
  <si>
    <t>A.4.A.3.15.A) Prestazioni di assistenza riabilitativa non soggette a compensazione Extraregione</t>
  </si>
  <si>
    <t>A.4.A.3.15.B) Altre Prestazioni sanitarie e socio-sanitarie a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</si>
  <si>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</si>
  <si>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rilevate dalle AO, AOU, IRCCS</t>
  </si>
  <si>
    <t>A.4.A.3.18) Altre prestazioni 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</si>
  <si>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</si>
  <si>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</si>
  <si>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</si>
  <si>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di pronto soccorso non seguite da ricovero da priv.  Extraregione in compensazione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</si>
  <si>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</si>
  <si>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</si>
  <si>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</si>
  <si>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</si>
  <si>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</si>
  <si>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</si>
  <si>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</si>
  <si>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</si>
  <si>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A.4.D.6)  Ricavi per prestazioni sanitarie intramoenia - Altro</t>
  </si>
  <si>
    <t>A.4.D.7)  Ricavi per prestazioni sanitarie intramoenia - Altro (Aziende sanitarie pubbliche della Regione)</t>
  </si>
  <si>
    <t>A.5) Concorsi, recuperi e rimborsi</t>
  </si>
  <si>
    <t>A.5.A) Rimborsi assicurativi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</si>
  <si>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</si>
  <si>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</si>
  <si>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</si>
  <si>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A.5.C) Concorsi, recuperi e rimborsi da Aziende sanitarie pubbliche della Regione</t>
  </si>
  <si>
    <t>A.5.C.1) Rimborso degli oneri stipendiali del personale dipendente dell'azienda in posozione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</si>
  <si>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</si>
  <si>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</si>
  <si>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</si>
  <si>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</si>
  <si>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
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</si>
  <si>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</si>
  <si>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</si>
  <si>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</si>
  <si>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</si>
  <si>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</si>
  <si>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</si>
  <si>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</si>
  <si>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</si>
  <si>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</si>
  <si>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</si>
  <si>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</si>
  <si>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</si>
  <si>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</si>
  <si>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</si>
  <si>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</si>
  <si>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Quota imputata all'esercizio dei finanziamenti per investimenti da Regione </t>
  </si>
  <si>
    <t>A.7.C)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</si>
  <si>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</si>
  <si>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</si>
  <si>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</si>
  <si>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</si>
  <si>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</si>
  <si>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</si>
  <si>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</si>
  <si>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</si>
  <si>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Totale valore della produzione (A)</t>
  </si>
  <si>
    <r>
      <t xml:space="preserve">ESERCIZIO 2021
</t>
    </r>
    <r>
      <rPr>
        <i/>
        <sz val="10"/>
        <rFont val="Calibri"/>
        <family val="2"/>
      </rPr>
      <t>(in euro)</t>
    </r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</si>
  <si>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</si>
  <si>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</si>
  <si>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</si>
  <si>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</si>
  <si>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 ed emoderivati di produzione regionale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</si>
  <si>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</si>
  <si>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</si>
  <si>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</si>
  <si>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</si>
  <si>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</si>
  <si>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</si>
  <si>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</si>
  <si>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</si>
  <si>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</si>
  <si>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</si>
  <si>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</si>
  <si>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</si>
  <si>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</si>
  <si>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</si>
  <si>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</si>
  <si>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</si>
  <si>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</si>
  <si>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</si>
  <si>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</si>
  <si>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</si>
  <si>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</si>
  <si>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 Dispositivi medici</t>
  </si>
  <si>
    <t>B.1.A.9.4)  Dispositivi medici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</si>
  <si>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</si>
  <si>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</si>
  <si>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</si>
  <si>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</si>
  <si>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</si>
  <si>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</si>
  <si>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</si>
  <si>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</si>
  <si>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</si>
  <si>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</si>
  <si>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</si>
  <si>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</si>
  <si>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</si>
  <si>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</si>
  <si>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</si>
  <si>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</si>
  <si>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</si>
  <si>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</si>
  <si>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</si>
  <si>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</si>
  <si>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</si>
  <si>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</si>
  <si>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</si>
  <si>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</si>
  <si>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</si>
  <si>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</si>
  <si>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</si>
  <si>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</si>
  <si>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- prestazioni di pronto soccorso non seguite da ricovero - da pubblico 
(Aziende sanitarie pubbliche della Regione)</t>
  </si>
  <si>
    <t>B.2.A.3.3) - da pubblico (altri soggetti pubbl. della Regione)</t>
  </si>
  <si>
    <t>B.2.A.3.4) - prestazioni di pronto soccorso non seguite da ricovero - da pubblico (altri soggetti pubblici della Regione)</t>
  </si>
  <si>
    <t>B.2.A.3.5) - da pubblico (Extraregione)</t>
  </si>
  <si>
    <t>B.2.A.3.6) - prestazioni di pronto soccorso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</si>
  <si>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</si>
  <si>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</si>
  <si>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</si>
  <si>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B.2.A.3.5.B) Servizi sanitari per per prestazioni di pronto soccorso non sgeuite da ricovero - da IRCCS privati e Policlinici privati</t>
  </si>
  <si>
    <t>B.2.A.3.8.C) Servizi sanitari per assistenza specialistica da Ospedali Classificati privati</t>
  </si>
  <si>
    <t>B.2.A.3.8.D) Servizi sanitari per prestaizoni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</si>
  <si>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</si>
  <si>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</si>
  <si>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</si>
  <si>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</si>
  <si>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</si>
  <si>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- Servizi sanitari per prestazioni di pronto soccorso non seguite da ricovero - da privato -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</si>
  <si>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</si>
  <si>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</si>
  <si>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</si>
  <si>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</si>
  <si>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</si>
  <si>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</si>
  <si>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</si>
  <si>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</si>
  <si>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</si>
  <si>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</si>
  <si>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</si>
  <si>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</si>
  <si>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</si>
  <si>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</si>
  <si>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</si>
  <si>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</si>
  <si>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</si>
  <si>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</si>
  <si>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</si>
  <si>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</si>
  <si>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</si>
  <si>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</si>
  <si>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</si>
  <si>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</si>
  <si>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</si>
  <si>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</si>
  <si>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</si>
  <si>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</si>
  <si>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</si>
  <si>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</si>
  <si>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</si>
  <si>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</si>
  <si>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</si>
  <si>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</si>
  <si>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</si>
  <si>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</si>
  <si>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</si>
  <si>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</si>
  <si>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</si>
  <si>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</si>
  <si>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</si>
  <si>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</si>
  <si>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</si>
  <si>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</si>
  <si>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</si>
  <si>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</si>
  <si>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</si>
  <si>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</si>
  <si>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</si>
  <si>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</si>
  <si>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PRE-CONSUNTIVO
ESERCIZIO 2022
(in euro)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</si>
  <si>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</si>
  <si>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</si>
  <si>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</si>
  <si>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</si>
  <si>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</si>
  <si>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(Extraregione) - acuqisto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</si>
  <si>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</si>
  <si>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</si>
  <si>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</si>
  <si>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</si>
  <si>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</si>
  <si>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</si>
  <si>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</si>
  <si>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</si>
  <si>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</si>
  <si>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</si>
  <si>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</si>
  <si>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</si>
  <si>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</si>
  <si>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</si>
  <si>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</si>
  <si>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</si>
  <si>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</si>
  <si>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</si>
  <si>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</si>
  <si>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</si>
  <si>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sociosan. da Aziende sanitarie pubbliche della Regione</t>
  </si>
  <si>
    <t>B.2.A.15.2) Consulenze sanitarie e sociosanit. da terzi - Altri soggetti pubblici</t>
  </si>
  <si>
    <t>B.2.A.15.3) Consulenze, Collaborazioni,  Interinale e altre prestazioni di lavoro sanitarie e socios.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</si>
  <si>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</si>
  <si>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</si>
  <si>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socios.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</si>
  <si>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</si>
  <si>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</si>
  <si>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</si>
  <si>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</si>
  <si>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</si>
  <si>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</si>
  <si>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</si>
  <si>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</si>
  <si>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</si>
  <si>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</si>
  <si>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</si>
  <si>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</si>
  <si>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</si>
  <si>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</si>
  <si>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 Costi per prestazioni sanitarie erogate da aziende sanitarie estere (fatturate direttamente)</t>
  </si>
  <si>
    <t>B.2.A.17) Costi per differenziale tariffe TUC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</si>
  <si>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</si>
  <si>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</si>
  <si>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</si>
  <si>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</si>
  <si>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</si>
  <si>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</si>
  <si>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</si>
  <si>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</si>
  <si>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</si>
  <si>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</si>
  <si>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</si>
  <si>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</si>
  <si>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</si>
  <si>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</si>
  <si>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</si>
  <si>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</si>
  <si>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</si>
  <si>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</si>
  <si>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</si>
  <si>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</si>
  <si>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</si>
  <si>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</si>
  <si>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</si>
  <si>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</si>
  <si>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</si>
  <si>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</si>
  <si>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</si>
  <si>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</si>
  <si>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</si>
  <si>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</si>
  <si>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in attuazione dell'art. 79, comma 1 sexies lettera c), del DL 112/2008, convertito con legge 133/2008 e della legge 191/2009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</si>
  <si>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</si>
  <si>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</si>
  <si>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</si>
  <si>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</si>
  <si>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</si>
  <si>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</si>
  <si>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</si>
  <si>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</si>
  <si>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</si>
  <si>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</si>
  <si>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</si>
  <si>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</si>
  <si>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</si>
  <si>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</si>
  <si>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</si>
  <si>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</si>
  <si>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</si>
  <si>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</si>
  <si>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</si>
  <si>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</si>
  <si>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</si>
  <si>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</si>
  <si>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</si>
  <si>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</si>
  <si>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</si>
  <si>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</si>
  <si>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</si>
  <si>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</si>
  <si>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</si>
  <si>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</si>
  <si>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</si>
  <si>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</si>
  <si>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</si>
  <si>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</si>
  <si>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</si>
  <si>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</si>
  <si>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</si>
  <si>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</si>
  <si>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</si>
  <si>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</si>
  <si>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</si>
  <si>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</si>
  <si>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</si>
  <si>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</si>
  <si>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</si>
  <si>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</si>
  <si>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</si>
  <si>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</si>
  <si>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</si>
  <si>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</si>
  <si>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</si>
  <si>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</si>
  <si>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</si>
  <si>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</si>
  <si>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</si>
  <si>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</si>
  <si>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</si>
  <si>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</si>
  <si>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</si>
  <si>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</si>
  <si>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</si>
  <si>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</si>
  <si>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</si>
  <si>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</si>
  <si>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</si>
  <si>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</si>
  <si>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</si>
  <si>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</si>
  <si>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</si>
  <si>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</si>
  <si>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</si>
  <si>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</si>
  <si>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</si>
  <si>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</si>
  <si>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</si>
  <si>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</si>
  <si>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</si>
  <si>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</si>
  <si>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</si>
  <si>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</si>
  <si>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</si>
  <si>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</si>
  <si>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</si>
  <si>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</si>
  <si>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</si>
  <si>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</si>
  <si>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</si>
  <si>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</si>
  <si>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</si>
  <si>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</si>
  <si>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</si>
  <si>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</si>
  <si>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</si>
  <si>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Materiali e prodotti per uso veterinario</t>
  </si>
  <si>
    <t>B.13.A.8) Altri beni e prodotti sanitari</t>
  </si>
  <si>
    <t>B.13.B) Variazione rimanenze non sanitarie</t>
  </si>
  <si>
    <t>B.13.B.1) Prodotti alimentari</t>
  </si>
  <si>
    <t>B.13.B.2) Materiali di guardaroba, di pulizia, e di conivenza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</si>
  <si>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</si>
  <si>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</si>
  <si>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</si>
  <si>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</si>
  <si>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</si>
  <si>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</si>
  <si>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</si>
  <si>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</si>
  <si>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</si>
  <si>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</si>
  <si>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 Accantonamenti per franchigia assicurativa</t>
  </si>
  <si>
    <t>B.14.A.6)  Altri accantonamenti per rischi</t>
  </si>
  <si>
    <t>B.14.A.7)  Altri accantonamenti per interessi di mora</t>
  </si>
  <si>
    <t>B.14.B) Accantonamenti per premio di operosità (SUMAI)</t>
  </si>
  <si>
    <t>B.14.C) Accantonamenti per quote inutilizzate di contributi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</si>
  <si>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</si>
  <si>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</si>
  <si>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</si>
  <si>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</si>
  <si>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</si>
  <si>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</si>
  <si>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</si>
  <si>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</si>
  <si>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</si>
  <si>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</si>
  <si>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</si>
  <si>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</si>
  <si>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</si>
  <si>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trattamento di quiescenza e simili</t>
  </si>
  <si>
    <t>B.14.D.8)  Acc. per fondi integrativi pensione</t>
  </si>
  <si>
    <t>B.14.D.9)  Acc. Incentivi funzioni tecniche art. 113 D.Lgs. 50/2016</t>
  </si>
  <si>
    <t>B.16.D.7) Altri accantonamenti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</si>
  <si>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</si>
  <si>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</si>
  <si>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</si>
  <si>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</si>
  <si>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</si>
  <si>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</si>
  <si>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</si>
  <si>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</si>
  <si>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</si>
  <si>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</si>
  <si>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</si>
  <si>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</si>
  <si>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</si>
  <si>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</si>
  <si>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</si>
  <si>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</si>
  <si>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C.4) Altri oneri</t>
  </si>
  <si>
    <t>C.4.A) Altri oneri finanziari</t>
  </si>
  <si>
    <t>C.4.B) Perdite su cambi</t>
  </si>
  <si>
    <t>Totale proventi e oneri finanziari (C)</t>
  </si>
  <si>
    <t>D)  Rettifiche di valore di attività finanziarie</t>
  </si>
  <si>
    <t>D.1)  Rivalutazioni</t>
  </si>
  <si>
    <t>D.2)  Svalutazioni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</si>
  <si>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</si>
  <si>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</si>
  <si>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</si>
  <si>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</si>
  <si>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</si>
  <si>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</si>
  <si>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</si>
  <si>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FS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</si>
  <si>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</si>
  <si>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</si>
  <si>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</si>
  <si>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</si>
  <si>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</si>
  <si>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</si>
  <si>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</si>
  <si>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</si>
  <si>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</si>
  <si>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 xml:space="preserve">E.1.B.3) Insussistenze attive </t>
  </si>
  <si>
    <t>E.1.B.3.1) Insussistenze attive v/Aziende sanitarie pubbliche della Regione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</si>
  <si>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</si>
  <si>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</si>
  <si>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</si>
  <si>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</si>
  <si>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</si>
  <si>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</si>
  <si>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</si>
  <si>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</si>
  <si>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</si>
  <si>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</si>
  <si>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</si>
  <si>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</si>
  <si>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</si>
  <si>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</si>
  <si>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</si>
  <si>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</si>
  <si>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</si>
  <si>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</si>
  <si>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</si>
  <si>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</si>
  <si>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</si>
  <si>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</si>
  <si>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</si>
  <si>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</si>
  <si>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</si>
  <si>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</si>
  <si>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</si>
  <si>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</si>
  <si>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</si>
  <si>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</si>
  <si>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FS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</si>
  <si>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</si>
  <si>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</si>
  <si>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</si>
  <si>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</si>
  <si>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</si>
  <si>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</si>
  <si>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</si>
  <si>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</si>
  <si>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</si>
  <si>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</si>
  <si>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Totale proventi e oneri straordinari (E)</t>
  </si>
  <si>
    <t>Risultato prima delle imposte (A - B +/- C +/- D +/- E)</t>
  </si>
  <si>
    <t xml:space="preserve">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</si>
  <si>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</si>
  <si>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</si>
  <si>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</si>
  <si>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</si>
  <si>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</si>
  <si>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</si>
  <si>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</si>
  <si>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</si>
  <si>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</si>
  <si>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Totale imposte e tasse</t>
  </si>
  <si>
    <t>RISULTATO DI ESERCIZIO</t>
  </si>
  <si>
    <t>Il Direttore 
Area di Direzione Amministrativa
dott. Francesco Fera</t>
  </si>
  <si>
    <t>Il Dirigente</t>
  </si>
  <si>
    <t>Servizio Finanziario, Controllo di gestione, 
KPI e Policy making</t>
  </si>
  <si>
    <t>dott.ssa Maria Delluzio</t>
  </si>
  <si>
    <t>Il Direttore</t>
  </si>
  <si>
    <t>Il Direttore Generale</t>
  </si>
  <si>
    <t>Area di Direzione Amministrativa</t>
  </si>
  <si>
    <t>dott. Giovanni Gorgoni</t>
  </si>
  <si>
    <t>dott. Francesco 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</si>
</sst>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??_ ;_ @_ "/>
    <numFmt numFmtId="165" formatCode="_(* #,##0_);_(* \(#,##0\);_(* &quot;-&quot;_);_(@_)"/>
    <numFmt numFmtId="166" formatCode="_ * #,##0_ ;_ * \-#,##0_ ;_ * &quot;-&quot;_ ;_ @_ "/>
    <numFmt numFmtId="167" formatCode="#,##0.00\ &quot;€&quot;"/>
    <numFmt numFmtId="168" formatCode="#,##0&quot; €&quot;"/>
  </numFmts>
  <fonts count="2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u val="double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13"/>
      <name val="Calibri"/>
      <family val="2"/>
      <scheme val="minor"/>
    </font>
    <font>
      <i/>
      <sz val="13"/>
      <name val="Calibri"/>
      <family val="2"/>
      <scheme val="minor"/>
    </font>
    <font>
      <i/>
      <sz val="10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b/>
      <i/>
      <u/>
      <sz val="11"/>
      <name val="Calibri"/>
      <family val="2"/>
      <scheme val="minor"/>
    </font>
    <font>
      <b/>
      <i/>
      <u/>
      <sz val="11"/>
      <name val="Calibri"/>
      <family val="2"/>
    </font>
    <font>
      <sz val="14"/>
      <name val="Calibri"/>
      <family val="2"/>
      <scheme val="minor"/>
    </font>
    <font>
      <sz val="15"/>
      <name val="Calibri"/>
      <family val="2"/>
      <scheme val="minor"/>
    </font>
    <font>
      <i/>
      <sz val="15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5C1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7">
    <xf numFmtId="0" fontId="0" fillId="0" borderId="0" xfId="0"/>
    <xf numFmtId="0" fontId="2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/>
    <xf numFmtId="0" fontId="2" fillId="3" borderId="2" xfId="1" applyFont="1" applyFill="1" applyBorder="1"/>
    <xf numFmtId="0" fontId="2" fillId="3" borderId="0" xfId="1" applyFont="1" applyFill="1"/>
    <xf numFmtId="0" fontId="2" fillId="3" borderId="7" xfId="1" applyFont="1" applyFill="1" applyBorder="1"/>
    <xf numFmtId="0" fontId="2" fillId="3" borderId="0" xfId="1" applyFont="1" applyFill="1" applyBorder="1"/>
    <xf numFmtId="0" fontId="4" fillId="3" borderId="7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165" fontId="4" fillId="4" borderId="9" xfId="2" applyNumberFormat="1" applyFont="1" applyFill="1" applyBorder="1" applyAlignment="1">
      <alignment horizontal="left" vertical="center"/>
    </xf>
    <xf numFmtId="165" fontId="4" fillId="4" borderId="0" xfId="2" applyNumberFormat="1" applyFont="1" applyFill="1" applyBorder="1" applyAlignment="1">
      <alignment horizontal="left" vertical="center"/>
    </xf>
    <xf numFmtId="165" fontId="4" fillId="4" borderId="0" xfId="2" applyNumberFormat="1" applyFont="1" applyFill="1" applyBorder="1" applyAlignment="1">
      <alignment horizontal="left" vertical="center" wrapText="1"/>
    </xf>
    <xf numFmtId="3" fontId="4" fillId="4" borderId="10" xfId="2" applyNumberFormat="1" applyFont="1" applyFill="1" applyBorder="1" applyAlignment="1">
      <alignment horizontal="center" vertical="center" wrapText="1"/>
    </xf>
    <xf numFmtId="3" fontId="4" fillId="4" borderId="0" xfId="2" applyNumberFormat="1" applyFont="1" applyFill="1" applyBorder="1" applyAlignment="1">
      <alignment horizontal="center" vertical="center" wrapText="1"/>
    </xf>
    <xf numFmtId="3" fontId="4" fillId="4" borderId="11" xfId="2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49" fontId="4" fillId="3" borderId="9" xfId="2" applyNumberFormat="1" applyFont="1" applyFill="1" applyBorder="1" applyAlignment="1">
      <alignment horizontal="left" vertical="center"/>
    </xf>
    <xf numFmtId="49" fontId="4" fillId="3" borderId="0" xfId="2" applyNumberFormat="1" applyFont="1" applyFill="1" applyBorder="1" applyAlignment="1">
      <alignment horizontal="right" vertical="center"/>
    </xf>
    <xf numFmtId="49" fontId="4" fillId="3" borderId="0" xfId="2" applyNumberFormat="1" applyFont="1" applyFill="1" applyBorder="1" applyAlignment="1">
      <alignment horizontal="left" vertical="center"/>
    </xf>
    <xf numFmtId="49" fontId="4" fillId="3" borderId="0" xfId="2" applyNumberFormat="1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49" fontId="2" fillId="3" borderId="9" xfId="2" applyNumberFormat="1" applyFont="1" applyFill="1" applyBorder="1" applyAlignment="1">
      <alignment horizontal="left" vertical="center"/>
    </xf>
    <xf numFmtId="49" fontId="2" fillId="3" borderId="0" xfId="2" applyNumberFormat="1" applyFont="1" applyFill="1" applyBorder="1" applyAlignment="1">
      <alignment horizontal="right" vertical="center"/>
    </xf>
    <xf numFmtId="49" fontId="2" fillId="3" borderId="0" xfId="2" applyNumberFormat="1" applyFont="1" applyFill="1" applyBorder="1" applyAlignment="1">
      <alignment horizontal="left" vertical="center"/>
    </xf>
    <xf numFmtId="49" fontId="2" fillId="3" borderId="0" xfId="2" applyNumberFormat="1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3" fontId="2" fillId="3" borderId="10" xfId="2" applyNumberFormat="1" applyFont="1" applyFill="1" applyBorder="1" applyAlignment="1">
      <alignment horizontal="center" vertical="center" wrapText="1"/>
    </xf>
    <xf numFmtId="3" fontId="2" fillId="3" borderId="0" xfId="2" applyNumberFormat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49" fontId="3" fillId="3" borderId="9" xfId="2" applyNumberFormat="1" applyFont="1" applyFill="1" applyBorder="1" applyAlignment="1">
      <alignment horizontal="left" vertical="center"/>
    </xf>
    <xf numFmtId="49" fontId="3" fillId="3" borderId="0" xfId="2" applyNumberFormat="1" applyFont="1" applyFill="1" applyBorder="1" applyAlignment="1">
      <alignment horizontal="right" vertical="center"/>
    </xf>
    <xf numFmtId="49" fontId="3" fillId="3" borderId="0" xfId="2" applyNumberFormat="1" applyFont="1" applyFill="1" applyBorder="1" applyAlignment="1">
      <alignment horizontal="left" vertical="center"/>
    </xf>
    <xf numFmtId="49" fontId="3" fillId="3" borderId="0" xfId="2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/>
    </xf>
    <xf numFmtId="3" fontId="3" fillId="3" borderId="10" xfId="2" applyNumberFormat="1" applyFont="1" applyFill="1" applyBorder="1" applyAlignment="1">
      <alignment horizontal="center" vertical="center" wrapText="1"/>
    </xf>
    <xf numFmtId="3" fontId="3" fillId="3" borderId="0" xfId="2" applyNumberFormat="1" applyFont="1" applyFill="1" applyBorder="1" applyAlignment="1">
      <alignment horizontal="center" vertical="center" wrapText="1"/>
    </xf>
    <xf numFmtId="3" fontId="2" fillId="3" borderId="10" xfId="5" applyNumberFormat="1" applyFont="1" applyFill="1" applyBorder="1" applyAlignment="1" applyProtection="1">
      <alignment horizontal="center" vertical="center" wrapText="1"/>
    </xf>
    <xf numFmtId="3" fontId="2" fillId="3" borderId="0" xfId="5" applyNumberFormat="1" applyFont="1" applyFill="1" applyBorder="1" applyAlignment="1" applyProtection="1">
      <alignment horizontal="center" vertical="center" wrapText="1"/>
    </xf>
    <xf numFmtId="49" fontId="2" fillId="3" borderId="0" xfId="1" applyNumberFormat="1" applyFont="1" applyFill="1" applyBorder="1" applyAlignment="1">
      <alignment horizontal="left" vertical="center" wrapText="1"/>
    </xf>
    <xf numFmtId="3" fontId="2" fillId="3" borderId="1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49" fontId="2" fillId="3" borderId="9" xfId="1" applyNumberFormat="1" applyFont="1" applyFill="1" applyBorder="1" applyAlignment="1">
      <alignment horizontal="center" vertical="center"/>
    </xf>
    <xf numFmtId="3" fontId="2" fillId="3" borderId="11" xfId="2" applyNumberFormat="1" applyFont="1" applyFill="1" applyBorder="1" applyAlignment="1">
      <alignment horizontal="center" vertical="center" wrapText="1"/>
    </xf>
    <xf numFmtId="49" fontId="4" fillId="3" borderId="9" xfId="1" applyNumberFormat="1" applyFont="1" applyFill="1" applyBorder="1" applyAlignment="1">
      <alignment horizontal="center" vertical="center"/>
    </xf>
    <xf numFmtId="3" fontId="4" fillId="3" borderId="10" xfId="2" applyNumberFormat="1" applyFont="1" applyFill="1" applyBorder="1" applyAlignment="1">
      <alignment horizontal="center" vertical="center" wrapText="1"/>
    </xf>
    <xf numFmtId="3" fontId="4" fillId="3" borderId="0" xfId="2" applyNumberFormat="1" applyFont="1" applyFill="1" applyBorder="1" applyAlignment="1">
      <alignment horizontal="center" vertical="center" wrapText="1"/>
    </xf>
    <xf numFmtId="3" fontId="4" fillId="3" borderId="11" xfId="2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vertical="center"/>
    </xf>
    <xf numFmtId="3" fontId="3" fillId="3" borderId="11" xfId="2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left" vertical="center" wrapText="1"/>
    </xf>
    <xf numFmtId="3" fontId="3" fillId="3" borderId="1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 vertical="center" wrapText="1"/>
    </xf>
    <xf numFmtId="3" fontId="3" fillId="3" borderId="11" xfId="1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49" fontId="4" fillId="3" borderId="0" xfId="2" applyNumberFormat="1" applyFont="1" applyFill="1" applyBorder="1" applyAlignment="1">
      <alignment vertical="center"/>
    </xf>
    <xf numFmtId="49" fontId="4" fillId="3" borderId="0" xfId="2" applyNumberFormat="1" applyFont="1" applyFill="1" applyBorder="1" applyAlignment="1">
      <alignment vertical="center" wrapText="1"/>
    </xf>
    <xf numFmtId="3" fontId="4" fillId="4" borderId="3" xfId="2" applyNumberFormat="1" applyFont="1" applyFill="1" applyBorder="1" applyAlignment="1">
      <alignment horizontal="center" vertical="center"/>
    </xf>
    <xf numFmtId="3" fontId="4" fillId="4" borderId="5" xfId="2" applyNumberFormat="1" applyFont="1" applyFill="1" applyBorder="1" applyAlignment="1">
      <alignment horizontal="center" vertical="center"/>
    </xf>
    <xf numFmtId="49" fontId="2" fillId="3" borderId="7" xfId="1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5" borderId="7" xfId="1" applyFont="1" applyFill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49" fontId="4" fillId="5" borderId="1" xfId="2" applyNumberFormat="1" applyFont="1" applyFill="1" applyBorder="1" applyAlignment="1">
      <alignment horizontal="left" vertical="center"/>
    </xf>
    <xf numFmtId="49" fontId="4" fillId="5" borderId="2" xfId="1" applyNumberFormat="1" applyFont="1" applyFill="1" applyBorder="1" applyAlignment="1">
      <alignment horizontal="left" vertical="center"/>
    </xf>
    <xf numFmtId="49" fontId="4" fillId="5" borderId="2" xfId="1" applyNumberFormat="1" applyFont="1" applyFill="1" applyBorder="1" applyAlignment="1">
      <alignment horizontal="center" vertical="center"/>
    </xf>
    <xf numFmtId="3" fontId="4" fillId="5" borderId="4" xfId="1" applyNumberFormat="1" applyFont="1" applyFill="1" applyBorder="1" applyAlignment="1">
      <alignment horizontal="center" vertical="center" wrapText="1"/>
    </xf>
    <xf numFmtId="3" fontId="4" fillId="5" borderId="2" xfId="1" applyNumberFormat="1" applyFont="1" applyFill="1" applyBorder="1" applyAlignment="1">
      <alignment horizontal="center" vertical="center" wrapText="1"/>
    </xf>
    <xf numFmtId="49" fontId="4" fillId="3" borderId="7" xfId="1" applyNumberFormat="1" applyFont="1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49" fontId="2" fillId="3" borderId="7" xfId="2" applyNumberFormat="1" applyFont="1" applyFill="1" applyBorder="1" applyAlignment="1">
      <alignment horizontal="left" vertical="center"/>
    </xf>
    <xf numFmtId="49" fontId="2" fillId="3" borderId="0" xfId="1" applyNumberFormat="1" applyFont="1" applyFill="1" applyBorder="1" applyAlignment="1">
      <alignment horizontal="center" vertical="center"/>
    </xf>
    <xf numFmtId="49" fontId="2" fillId="3" borderId="0" xfId="1" applyNumberFormat="1" applyFont="1" applyFill="1" applyBorder="1" applyAlignment="1">
      <alignment horizontal="right" vertical="center"/>
    </xf>
    <xf numFmtId="49" fontId="2" fillId="3" borderId="0" xfId="1" applyNumberFormat="1" applyFont="1" applyFill="1" applyBorder="1" applyAlignment="1">
      <alignment horizontal="left" vertical="center"/>
    </xf>
    <xf numFmtId="0" fontId="2" fillId="3" borderId="12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4" fillId="3" borderId="13" xfId="1" applyFont="1" applyFill="1" applyBorder="1" applyAlignment="1">
      <alignment vertical="center"/>
    </xf>
    <xf numFmtId="49" fontId="8" fillId="3" borderId="0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vertical="center"/>
    </xf>
    <xf numFmtId="3" fontId="4" fillId="3" borderId="10" xfId="4" applyNumberFormat="1" applyFont="1" applyFill="1" applyBorder="1" applyAlignment="1">
      <alignment horizontal="center" vertical="center"/>
    </xf>
    <xf numFmtId="3" fontId="2" fillId="3" borderId="10" xfId="4" applyNumberFormat="1" applyFont="1" applyFill="1" applyBorder="1" applyAlignment="1">
      <alignment horizontal="center" vertical="center"/>
    </xf>
    <xf numFmtId="3" fontId="2" fillId="3" borderId="0" xfId="4" applyNumberFormat="1" applyFont="1" applyFill="1" applyBorder="1" applyAlignment="1">
      <alignment horizontal="center" vertical="center"/>
    </xf>
    <xf numFmtId="49" fontId="9" fillId="3" borderId="0" xfId="2" applyNumberFormat="1" applyFont="1" applyFill="1" applyBorder="1" applyAlignment="1">
      <alignment horizontal="right" vertical="center"/>
    </xf>
    <xf numFmtId="49" fontId="4" fillId="3" borderId="0" xfId="1" applyNumberFormat="1" applyFont="1" applyFill="1" applyBorder="1" applyAlignment="1">
      <alignment vertical="center"/>
    </xf>
    <xf numFmtId="49" fontId="2" fillId="3" borderId="0" xfId="1" applyNumberFormat="1" applyFont="1" applyFill="1" applyBorder="1" applyAlignment="1">
      <alignment vertical="center"/>
    </xf>
    <xf numFmtId="3" fontId="4" fillId="3" borderId="10" xfId="1" applyNumberFormat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>
      <alignment horizontal="center" vertical="center" wrapText="1"/>
    </xf>
    <xf numFmtId="49" fontId="2" fillId="3" borderId="12" xfId="1" applyNumberFormat="1" applyFont="1" applyFill="1" applyBorder="1" applyAlignment="1">
      <alignment horizontal="center" vertical="center"/>
    </xf>
    <xf numFmtId="49" fontId="4" fillId="3" borderId="13" xfId="2" applyNumberFormat="1" applyFont="1" applyFill="1" applyBorder="1" applyAlignment="1">
      <alignment horizontal="right" vertical="center"/>
    </xf>
    <xf numFmtId="49" fontId="4" fillId="3" borderId="13" xfId="1" applyNumberFormat="1" applyFont="1" applyFill="1" applyBorder="1" applyAlignment="1">
      <alignment vertical="center"/>
    </xf>
    <xf numFmtId="49" fontId="8" fillId="3" borderId="13" xfId="1" applyNumberFormat="1" applyFont="1" applyFill="1" applyBorder="1" applyAlignment="1">
      <alignment vertical="center"/>
    </xf>
    <xf numFmtId="3" fontId="4" fillId="3" borderId="8" xfId="1" applyNumberFormat="1" applyFont="1" applyFill="1" applyBorder="1" applyAlignment="1">
      <alignment horizontal="center" vertical="center" wrapText="1"/>
    </xf>
    <xf numFmtId="3" fontId="4" fillId="3" borderId="13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left" vertical="center"/>
    </xf>
    <xf numFmtId="3" fontId="4" fillId="3" borderId="0" xfId="4" applyNumberFormat="1" applyFont="1" applyFill="1" applyBorder="1" applyAlignment="1">
      <alignment horizontal="center" vertical="center"/>
    </xf>
    <xf numFmtId="0" fontId="4" fillId="3" borderId="0" xfId="1" quotePrefix="1" applyFont="1" applyFill="1" applyBorder="1" applyAlignment="1">
      <alignment vertical="center"/>
    </xf>
    <xf numFmtId="49" fontId="2" fillId="3" borderId="7" xfId="1" applyNumberFormat="1" applyFont="1" applyFill="1" applyBorder="1" applyAlignment="1">
      <alignment horizontal="left" vertical="center"/>
    </xf>
    <xf numFmtId="3" fontId="10" fillId="6" borderId="3" xfId="5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" fontId="4" fillId="5" borderId="8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2" borderId="7" xfId="1" applyNumberFormat="1" applyFont="1" applyFill="1" applyBorder="1" applyAlignment="1">
      <alignment horizontal="left" vertical="center"/>
    </xf>
    <xf numFmtId="49" fontId="2" fillId="2" borderId="0" xfId="2" applyNumberFormat="1" applyFont="1" applyFill="1" applyBorder="1" applyAlignment="1">
      <alignment horizontal="right" vertical="center"/>
    </xf>
    <xf numFmtId="49" fontId="2" fillId="2" borderId="0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left" vertical="center"/>
    </xf>
    <xf numFmtId="49" fontId="2" fillId="2" borderId="0" xfId="1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3" fontId="4" fillId="7" borderId="16" xfId="2" applyNumberFormat="1" applyFont="1" applyFill="1" applyBorder="1" applyAlignment="1">
      <alignment horizontal="center" vertical="center"/>
    </xf>
    <xf numFmtId="3" fontId="4" fillId="7" borderId="14" xfId="2" applyNumberFormat="1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right" vertical="center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5" borderId="3" xfId="2" applyNumberFormat="1" applyFont="1" applyFill="1" applyBorder="1" applyAlignment="1">
      <alignment horizontal="center" vertical="center"/>
    </xf>
    <xf numFmtId="3" fontId="4" fillId="5" borderId="5" xfId="2" applyNumberFormat="1" applyFont="1" applyFill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49" fontId="4" fillId="2" borderId="0" xfId="2" applyNumberFormat="1" applyFont="1" applyFill="1" applyBorder="1" applyAlignment="1">
      <alignment horizontal="left" vertical="center"/>
    </xf>
    <xf numFmtId="49" fontId="4" fillId="2" borderId="0" xfId="2" applyNumberFormat="1" applyFont="1" applyFill="1" applyBorder="1" applyAlignment="1">
      <alignment horizontal="left" vertical="center" wrapText="1"/>
    </xf>
    <xf numFmtId="3" fontId="4" fillId="2" borderId="10" xfId="2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vertical="center"/>
    </xf>
    <xf numFmtId="49" fontId="4" fillId="2" borderId="2" xfId="1" applyNumberFormat="1" applyFont="1" applyFill="1" applyBorder="1" applyAlignment="1">
      <alignment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right" vertical="center"/>
    </xf>
    <xf numFmtId="0" fontId="4" fillId="8" borderId="12" xfId="1" applyFont="1" applyFill="1" applyBorder="1" applyAlignment="1">
      <alignment vertical="center"/>
    </xf>
    <xf numFmtId="0" fontId="4" fillId="8" borderId="13" xfId="1" applyFont="1" applyFill="1" applyBorder="1" applyAlignment="1">
      <alignment vertical="center"/>
    </xf>
    <xf numFmtId="0" fontId="4" fillId="9" borderId="15" xfId="1" applyFont="1" applyFill="1" applyBorder="1" applyAlignment="1">
      <alignment vertical="center"/>
    </xf>
    <xf numFmtId="3" fontId="4" fillId="10" borderId="16" xfId="2" applyNumberFormat="1" applyFont="1" applyFill="1" applyBorder="1" applyAlignment="1">
      <alignment horizontal="center" vertical="center"/>
    </xf>
    <xf numFmtId="0" fontId="4" fillId="9" borderId="0" xfId="1" applyFont="1" applyFill="1" applyBorder="1" applyAlignment="1">
      <alignment vertical="center"/>
    </xf>
    <xf numFmtId="3" fontId="4" fillId="2" borderId="11" xfId="1" applyNumberFormat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vertical="center" wrapText="1"/>
    </xf>
    <xf numFmtId="3" fontId="2" fillId="3" borderId="11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0" fontId="4" fillId="9" borderId="0" xfId="1" applyFont="1" applyFill="1" applyAlignment="1">
      <alignment vertical="center"/>
    </xf>
    <xf numFmtId="3" fontId="4" fillId="10" borderId="3" xfId="2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vertical="center"/>
    </xf>
    <xf numFmtId="49" fontId="4" fillId="4" borderId="5" xfId="2" applyNumberFormat="1" applyFont="1" applyFill="1" applyBorder="1" applyAlignment="1">
      <alignment horizontal="left" vertical="center"/>
    </xf>
    <xf numFmtId="49" fontId="4" fillId="4" borderId="17" xfId="1" applyNumberFormat="1" applyFont="1" applyFill="1" applyBorder="1" applyAlignment="1">
      <alignment horizontal="left" vertical="center"/>
    </xf>
    <xf numFmtId="49" fontId="4" fillId="4" borderId="17" xfId="1" applyNumberFormat="1" applyFont="1" applyFill="1" applyBorder="1" applyAlignment="1">
      <alignment horizontal="center" vertical="center"/>
    </xf>
    <xf numFmtId="49" fontId="4" fillId="4" borderId="17" xfId="1" applyNumberFormat="1" applyFont="1" applyFill="1" applyBorder="1" applyAlignment="1">
      <alignment vertical="center"/>
    </xf>
    <xf numFmtId="49" fontId="4" fillId="4" borderId="17" xfId="1" applyNumberFormat="1" applyFont="1" applyFill="1" applyBorder="1" applyAlignment="1">
      <alignment vertical="center" wrapText="1"/>
    </xf>
    <xf numFmtId="3" fontId="4" fillId="4" borderId="3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horizontal="center" vertical="center" wrapText="1"/>
    </xf>
    <xf numFmtId="166" fontId="2" fillId="3" borderId="0" xfId="4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166" fontId="3" fillId="3" borderId="0" xfId="4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49" fontId="12" fillId="3" borderId="0" xfId="1" applyNumberFormat="1" applyFont="1" applyFill="1" applyBorder="1" applyAlignment="1">
      <alignment vertical="center" wrapText="1"/>
    </xf>
    <xf numFmtId="0" fontId="2" fillId="2" borderId="0" xfId="1" applyFont="1" applyFill="1"/>
    <xf numFmtId="49" fontId="4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1" fontId="4" fillId="3" borderId="3" xfId="3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vertical="center" wrapText="1"/>
    </xf>
    <xf numFmtId="49" fontId="9" fillId="3" borderId="0" xfId="1" applyNumberFormat="1" applyFont="1" applyFill="1" applyBorder="1" applyAlignment="1">
      <alignment vertical="center" wrapText="1"/>
    </xf>
    <xf numFmtId="49" fontId="4" fillId="3" borderId="0" xfId="1" applyNumberFormat="1" applyFont="1" applyFill="1" applyBorder="1" applyAlignment="1">
      <alignment vertical="center" wrapText="1"/>
    </xf>
    <xf numFmtId="49" fontId="8" fillId="3" borderId="13" xfId="1" applyNumberFormat="1" applyFont="1" applyFill="1" applyBorder="1" applyAlignment="1">
      <alignment vertical="center" wrapText="1"/>
    </xf>
    <xf numFmtId="3" fontId="2" fillId="3" borderId="11" xfId="5" applyNumberFormat="1" applyFont="1" applyFill="1" applyBorder="1" applyAlignment="1" applyProtection="1">
      <alignment horizontal="center" vertical="center" wrapText="1"/>
    </xf>
    <xf numFmtId="3" fontId="4" fillId="3" borderId="11" xfId="4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1" fontId="4" fillId="11" borderId="3" xfId="3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4" borderId="3" xfId="5" applyFont="1" applyFill="1" applyBorder="1" applyAlignment="1">
      <alignment horizontal="center" vertical="center" wrapText="1"/>
    </xf>
    <xf numFmtId="3" fontId="4" fillId="4" borderId="3" xfId="3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" xfId="5" applyFont="1" applyFill="1" applyBorder="1" applyAlignment="1">
      <alignment horizontal="left" vertical="center" wrapText="1"/>
    </xf>
    <xf numFmtId="3" fontId="4" fillId="3" borderId="3" xfId="3" applyNumberFormat="1" applyFont="1" applyFill="1" applyBorder="1" applyAlignment="1">
      <alignment horizontal="center" vertical="center" wrapText="1"/>
    </xf>
    <xf numFmtId="3" fontId="10" fillId="3" borderId="3" xfId="5" applyNumberFormat="1" applyFont="1" applyFill="1" applyBorder="1" applyAlignment="1">
      <alignment horizontal="center" vertical="center" wrapText="1"/>
    </xf>
    <xf numFmtId="1" fontId="2" fillId="11" borderId="0" xfId="0" applyNumberFormat="1" applyFont="1" applyFill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2" fillId="11" borderId="0" xfId="0" applyFont="1" applyFill="1" applyAlignment="1">
      <alignment horizontal="center" vertical="center" wrapText="1"/>
    </xf>
    <xf numFmtId="0" fontId="6" fillId="3" borderId="3" xfId="5" applyFont="1" applyFill="1" applyBorder="1" applyAlignment="1">
      <alignment horizontal="left" vertical="center" wrapText="1"/>
    </xf>
    <xf numFmtId="3" fontId="6" fillId="3" borderId="3" xfId="3" applyNumberFormat="1" applyFont="1" applyFill="1" applyBorder="1" applyAlignment="1">
      <alignment horizontal="center" vertical="center" wrapText="1"/>
    </xf>
    <xf numFmtId="3" fontId="16" fillId="3" borderId="3" xfId="5" applyNumberFormat="1" applyFont="1" applyFill="1" applyBorder="1" applyAlignment="1">
      <alignment horizontal="center" vertical="center" wrapText="1"/>
    </xf>
    <xf numFmtId="3" fontId="6" fillId="3" borderId="3" xfId="5" applyNumberFormat="1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left" vertical="center" wrapText="1"/>
    </xf>
    <xf numFmtId="3" fontId="2" fillId="3" borderId="3" xfId="3" applyNumberFormat="1" applyFont="1" applyFill="1" applyBorder="1" applyAlignment="1">
      <alignment horizontal="center" vertical="center" wrapText="1"/>
    </xf>
    <xf numFmtId="3" fontId="15" fillId="3" borderId="3" xfId="5" applyNumberFormat="1" applyFont="1" applyFill="1" applyBorder="1" applyAlignment="1">
      <alignment horizontal="center" vertical="center" wrapText="1"/>
    </xf>
    <xf numFmtId="3" fontId="3" fillId="3" borderId="3" xfId="5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3" fontId="3" fillId="3" borderId="3" xfId="3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3" xfId="5" applyFont="1" applyFill="1" applyBorder="1" applyAlignment="1">
      <alignment horizontal="left" vertical="center" wrapText="1"/>
    </xf>
    <xf numFmtId="3" fontId="17" fillId="3" borderId="3" xfId="5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6" fillId="11" borderId="0" xfId="0" applyFont="1" applyFill="1" applyAlignment="1">
      <alignment vertical="center" wrapText="1"/>
    </xf>
    <xf numFmtId="0" fontId="6" fillId="11" borderId="0" xfId="0" applyFont="1" applyFill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4" fillId="11" borderId="0" xfId="0" applyFont="1" applyFill="1" applyAlignment="1">
      <alignment horizontal="center" vertical="center" wrapText="1"/>
    </xf>
    <xf numFmtId="1" fontId="2" fillId="3" borderId="3" xfId="3" applyNumberFormat="1" applyFont="1" applyFill="1" applyBorder="1" applyAlignment="1">
      <alignment horizontal="center" vertical="center" wrapText="1"/>
    </xf>
    <xf numFmtId="3" fontId="4" fillId="3" borderId="3" xfId="5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4" borderId="8" xfId="5" applyFont="1" applyFill="1" applyBorder="1" applyAlignment="1">
      <alignment horizontal="left" vertical="center" wrapText="1"/>
    </xf>
    <xf numFmtId="3" fontId="4" fillId="4" borderId="8" xfId="3" applyNumberFormat="1" applyFont="1" applyFill="1" applyBorder="1" applyAlignment="1">
      <alignment horizontal="center" vertical="center" wrapText="1"/>
    </xf>
    <xf numFmtId="3" fontId="4" fillId="4" borderId="0" xfId="3" applyNumberFormat="1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vertical="center" wrapText="1"/>
    </xf>
    <xf numFmtId="0" fontId="4" fillId="6" borderId="3" xfId="5" applyFont="1" applyFill="1" applyBorder="1" applyAlignment="1">
      <alignment horizontal="left" vertical="center" wrapText="1"/>
    </xf>
    <xf numFmtId="3" fontId="4" fillId="6" borderId="3" xfId="3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4" fillId="12" borderId="3" xfId="0" applyFont="1" applyFill="1" applyBorder="1" applyAlignment="1">
      <alignment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3" fontId="2" fillId="3" borderId="3" xfId="5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3" fontId="3" fillId="3" borderId="3" xfId="4" applyNumberFormat="1" applyFont="1" applyFill="1" applyBorder="1" applyAlignment="1">
      <alignment horizontal="center" vertical="center" wrapText="1"/>
    </xf>
    <xf numFmtId="3" fontId="2" fillId="3" borderId="3" xfId="4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vertical="center" wrapText="1"/>
    </xf>
    <xf numFmtId="3" fontId="6" fillId="3" borderId="6" xfId="5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vertical="center" wrapText="1"/>
    </xf>
    <xf numFmtId="3" fontId="4" fillId="3" borderId="3" xfId="1" applyNumberFormat="1" applyFont="1" applyFill="1" applyBorder="1" applyAlignment="1">
      <alignment horizontal="center" vertical="center" wrapText="1"/>
    </xf>
    <xf numFmtId="0" fontId="2" fillId="13" borderId="0" xfId="0" applyFont="1" applyFill="1" applyAlignment="1">
      <alignment vertical="center" wrapText="1"/>
    </xf>
    <xf numFmtId="4" fontId="2" fillId="13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9" fillId="3" borderId="3" xfId="5" applyFont="1" applyFill="1" applyBorder="1" applyAlignment="1">
      <alignment horizontal="left" vertical="center" wrapText="1"/>
    </xf>
    <xf numFmtId="3" fontId="19" fillId="3" borderId="3" xfId="5" applyNumberFormat="1" applyFont="1" applyFill="1" applyBorder="1" applyAlignment="1">
      <alignment horizontal="center" vertical="center" wrapText="1"/>
    </xf>
    <xf numFmtId="3" fontId="20" fillId="3" borderId="3" xfId="5" applyNumberFormat="1" applyFont="1" applyFill="1" applyBorder="1" applyAlignment="1">
      <alignment horizontal="center" vertical="center" wrapText="1"/>
    </xf>
    <xf numFmtId="3" fontId="2" fillId="13" borderId="0" xfId="0" applyNumberFormat="1" applyFont="1" applyFill="1" applyAlignment="1">
      <alignment vertical="center" wrapText="1"/>
    </xf>
    <xf numFmtId="0" fontId="2" fillId="13" borderId="0" xfId="0" applyFont="1" applyFill="1" applyAlignment="1">
      <alignment horizontal="center" vertical="center" wrapText="1"/>
    </xf>
    <xf numFmtId="3" fontId="2" fillId="11" borderId="0" xfId="0" applyNumberFormat="1" applyFont="1" applyFill="1" applyAlignment="1">
      <alignment vertical="center" wrapText="1"/>
    </xf>
    <xf numFmtId="3" fontId="2" fillId="3" borderId="3" xfId="0" applyNumberFormat="1" applyFont="1" applyFill="1" applyBorder="1" applyAlignment="1">
      <alignment horizontal="center"/>
    </xf>
    <xf numFmtId="168" fontId="2" fillId="13" borderId="0" xfId="0" applyNumberFormat="1" applyFont="1" applyFill="1"/>
    <xf numFmtId="3" fontId="4" fillId="3" borderId="3" xfId="0" applyNumberFormat="1" applyFont="1" applyFill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0" fontId="2" fillId="5" borderId="0" xfId="0" applyFont="1" applyFill="1" applyAlignment="1">
      <alignment vertical="center" wrapText="1"/>
    </xf>
    <xf numFmtId="0" fontId="6" fillId="3" borderId="8" xfId="5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16" fillId="3" borderId="8" xfId="5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/>
    <xf numFmtId="4" fontId="2" fillId="3" borderId="0" xfId="0" applyNumberFormat="1" applyFont="1" applyFill="1" applyAlignment="1">
      <alignment vertical="center" wrapText="1"/>
    </xf>
    <xf numFmtId="3" fontId="10" fillId="6" borderId="3" xfId="5" applyNumberFormat="1" applyFont="1" applyFill="1" applyBorder="1" applyAlignment="1">
      <alignment horizontal="left" vertical="center" wrapText="1"/>
    </xf>
    <xf numFmtId="3" fontId="4" fillId="5" borderId="3" xfId="3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vertical="center" wrapText="1"/>
    </xf>
    <xf numFmtId="0" fontId="4" fillId="14" borderId="3" xfId="5" applyFont="1" applyFill="1" applyBorder="1" applyAlignment="1">
      <alignment horizontal="left" vertical="center" wrapText="1"/>
    </xf>
    <xf numFmtId="3" fontId="4" fillId="14" borderId="3" xfId="3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vertical="center" wrapText="1"/>
    </xf>
    <xf numFmtId="3" fontId="2" fillId="3" borderId="3" xfId="1" applyNumberFormat="1" applyFont="1" applyFill="1" applyBorder="1" applyAlignment="1">
      <alignment horizontal="center" vertical="center" wrapText="1"/>
    </xf>
    <xf numFmtId="0" fontId="4" fillId="4" borderId="3" xfId="5" applyFont="1" applyFill="1" applyBorder="1" applyAlignment="1">
      <alignment horizontal="left" vertical="center" wrapText="1"/>
    </xf>
    <xf numFmtId="0" fontId="2" fillId="3" borderId="0" xfId="5" applyFont="1" applyFill="1" applyAlignment="1">
      <alignment horizontal="center" vertical="center" wrapText="1"/>
    </xf>
    <xf numFmtId="3" fontId="2" fillId="3" borderId="0" xfId="3" applyNumberFormat="1" applyFont="1" applyFill="1" applyAlignment="1">
      <alignment horizontal="center" vertical="center" wrapText="1"/>
    </xf>
    <xf numFmtId="0" fontId="21" fillId="3" borderId="0" xfId="5" applyFont="1" applyFill="1" applyAlignment="1">
      <alignment horizontal="center" vertical="center" wrapText="1"/>
    </xf>
    <xf numFmtId="3" fontId="21" fillId="3" borderId="0" xfId="3" applyNumberFormat="1" applyFont="1" applyFill="1" applyAlignment="1">
      <alignment horizontal="center" vertical="center" wrapText="1"/>
    </xf>
    <xf numFmtId="3" fontId="21" fillId="2" borderId="0" xfId="1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3" fontId="2" fillId="11" borderId="0" xfId="3" applyNumberFormat="1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3" fontId="22" fillId="2" borderId="0" xfId="1" applyNumberFormat="1" applyFont="1" applyFill="1" applyAlignment="1">
      <alignment horizontal="center" vertical="center" wrapText="1"/>
    </xf>
    <xf numFmtId="1" fontId="2" fillId="11" borderId="0" xfId="3" applyNumberFormat="1" applyFont="1" applyFill="1" applyAlignment="1">
      <alignment horizontal="center" vertical="center" wrapText="1"/>
    </xf>
    <xf numFmtId="1" fontId="2" fillId="3" borderId="0" xfId="3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3" fontId="23" fillId="2" borderId="0" xfId="1" applyNumberFormat="1" applyFont="1" applyFill="1" applyAlignment="1">
      <alignment horizontal="center" vertical="center" wrapText="1"/>
    </xf>
    <xf numFmtId="1" fontId="12" fillId="11" borderId="0" xfId="0" applyNumberFormat="1" applyFont="1" applyFill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49" fontId="12" fillId="3" borderId="0" xfId="1" applyNumberFormat="1" applyFont="1" applyFill="1" applyAlignment="1">
      <alignment horizontal="center" vertical="center" wrapText="1"/>
    </xf>
    <xf numFmtId="3" fontId="13" fillId="11" borderId="0" xfId="4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1" fontId="12" fillId="3" borderId="0" xfId="3" applyNumberFormat="1" applyFont="1" applyFill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1" fontId="12" fillId="11" borderId="0" xfId="3" applyNumberFormat="1" applyFont="1" applyFill="1" applyAlignment="1">
      <alignment horizontal="center" vertical="center" wrapText="1"/>
    </xf>
    <xf numFmtId="3" fontId="17" fillId="3" borderId="0" xfId="3" applyNumberFormat="1" applyFont="1" applyFill="1" applyAlignment="1">
      <alignment horizontal="center" vertical="center" wrapText="1"/>
    </xf>
    <xf numFmtId="0" fontId="12" fillId="3" borderId="0" xfId="3" applyFont="1" applyFill="1" applyAlignment="1">
      <alignment vertical="center" wrapText="1"/>
    </xf>
    <xf numFmtId="1" fontId="13" fillId="3" borderId="0" xfId="3" applyNumberFormat="1" applyFont="1" applyFill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2" fillId="3" borderId="0" xfId="3" applyFont="1" applyFill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49" fontId="12" fillId="3" borderId="0" xfId="1" applyNumberFormat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horizontal="center" vertical="center" wrapText="1"/>
    </xf>
    <xf numFmtId="166" fontId="2" fillId="3" borderId="0" xfId="4" applyNumberFormat="1" applyFont="1" applyFill="1" applyBorder="1" applyAlignment="1">
      <alignment horizontal="center" vertical="center" wrapText="1"/>
    </xf>
    <xf numFmtId="166" fontId="3" fillId="3" borderId="0" xfId="4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49" fontId="11" fillId="7" borderId="14" xfId="2" applyNumberFormat="1" applyFont="1" applyFill="1" applyBorder="1" applyAlignment="1">
      <alignment horizontal="left" vertical="center"/>
    </xf>
    <xf numFmtId="49" fontId="4" fillId="7" borderId="15" xfId="2" applyNumberFormat="1" applyFont="1" applyFill="1" applyBorder="1" applyAlignment="1">
      <alignment horizontal="left" vertical="center"/>
    </xf>
    <xf numFmtId="49" fontId="4" fillId="5" borderId="3" xfId="2" applyNumberFormat="1" applyFont="1" applyFill="1" applyBorder="1" applyAlignment="1">
      <alignment horizontal="left" vertical="center"/>
    </xf>
    <xf numFmtId="49" fontId="4" fillId="5" borderId="5" xfId="2" applyNumberFormat="1" applyFont="1" applyFill="1" applyBorder="1" applyAlignment="1">
      <alignment horizontal="left" vertical="center"/>
    </xf>
    <xf numFmtId="49" fontId="11" fillId="10" borderId="14" xfId="2" applyNumberFormat="1" applyFont="1" applyFill="1" applyBorder="1" applyAlignment="1">
      <alignment horizontal="left" vertical="center"/>
    </xf>
    <xf numFmtId="49" fontId="4" fillId="10" borderId="15" xfId="2" applyNumberFormat="1" applyFont="1" applyFill="1" applyBorder="1" applyAlignment="1">
      <alignment horizontal="left" vertical="center"/>
    </xf>
    <xf numFmtId="49" fontId="4" fillId="10" borderId="3" xfId="2" applyNumberFormat="1" applyFont="1" applyFill="1" applyBorder="1" applyAlignment="1">
      <alignment horizontal="left" vertical="center"/>
    </xf>
    <xf numFmtId="49" fontId="4" fillId="10" borderId="5" xfId="2" applyNumberFormat="1" applyFont="1" applyFill="1" applyBorder="1" applyAlignment="1">
      <alignment horizontal="left" vertical="center"/>
    </xf>
    <xf numFmtId="49" fontId="4" fillId="5" borderId="8" xfId="2" applyNumberFormat="1" applyFont="1" applyFill="1" applyBorder="1" applyAlignment="1">
      <alignment horizontal="left" vertical="center"/>
    </xf>
    <xf numFmtId="49" fontId="4" fillId="5" borderId="12" xfId="2" applyNumberFormat="1" applyFont="1" applyFill="1" applyBorder="1" applyAlignment="1">
      <alignment horizontal="left" vertical="center"/>
    </xf>
    <xf numFmtId="0" fontId="4" fillId="3" borderId="3" xfId="2" applyNumberFormat="1" applyFont="1" applyFill="1" applyBorder="1" applyAlignment="1">
      <alignment horizontal="center" vertical="center" wrapText="1"/>
    </xf>
    <xf numFmtId="0" fontId="4" fillId="3" borderId="5" xfId="2" applyNumberFormat="1" applyFont="1" applyFill="1" applyBorder="1" applyAlignment="1">
      <alignment horizontal="center" vertic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" fontId="4" fillId="3" borderId="4" xfId="3" applyNumberFormat="1" applyFont="1" applyFill="1" applyBorder="1" applyAlignment="1">
      <alignment horizontal="center" vertical="center" wrapText="1"/>
    </xf>
    <xf numFmtId="1" fontId="4" fillId="3" borderId="10" xfId="3" applyNumberFormat="1" applyFont="1" applyFill="1" applyBorder="1" applyAlignment="1">
      <alignment horizontal="center" vertical="center" wrapText="1"/>
    </xf>
    <xf numFmtId="1" fontId="4" fillId="3" borderId="8" xfId="3" applyNumberFormat="1" applyFont="1" applyFill="1" applyBorder="1" applyAlignment="1">
      <alignment horizontal="center" vertical="center" wrapText="1"/>
    </xf>
    <xf numFmtId="1" fontId="4" fillId="3" borderId="12" xfId="3" applyNumberFormat="1" applyFont="1" applyFill="1" applyBorder="1" applyAlignment="1">
      <alignment horizontal="center" vertical="center" wrapText="1"/>
    </xf>
    <xf numFmtId="1" fontId="4" fillId="3" borderId="3" xfId="3" applyNumberFormat="1" applyFont="1" applyFill="1" applyBorder="1" applyAlignment="1">
      <alignment horizontal="center" vertical="center" wrapText="1"/>
    </xf>
    <xf numFmtId="49" fontId="4" fillId="4" borderId="3" xfId="2" applyNumberFormat="1" applyFont="1" applyFill="1" applyBorder="1" applyAlignment="1">
      <alignment horizontal="left" vertical="center"/>
    </xf>
    <xf numFmtId="49" fontId="4" fillId="4" borderId="5" xfId="2" applyNumberFormat="1" applyFont="1" applyFill="1" applyBorder="1" applyAlignment="1">
      <alignment horizontal="left" vertical="center"/>
    </xf>
    <xf numFmtId="3" fontId="21" fillId="3" borderId="0" xfId="3" applyNumberFormat="1" applyFont="1" applyFill="1" applyAlignment="1">
      <alignment horizontal="center" vertical="center" wrapText="1"/>
    </xf>
    <xf numFmtId="1" fontId="12" fillId="3" borderId="0" xfId="3" applyNumberFormat="1" applyFont="1" applyFill="1" applyAlignment="1">
      <alignment horizontal="center" vertical="center" wrapText="1"/>
    </xf>
    <xf numFmtId="1" fontId="13" fillId="3" borderId="0" xfId="3" applyNumberFormat="1" applyFont="1" applyFill="1" applyAlignment="1">
      <alignment horizontal="center" vertical="center" wrapText="1"/>
    </xf>
  </cellXfs>
  <cellStyles count="7">
    <cellStyle name="Comma [0]_Marilù (v.0.5) 2" xfId="2" xr:uid="{ADBD44BF-3A2F-4536-8439-25BDCE07E144}"/>
    <cellStyle name="Migliaia [0]_Asl 6_Raccordo MONISANIT al 31 dicembre 2007 (v. FINALE del 30.05.2008) 2" xfId="4" xr:uid="{259FC92B-AC9A-4BAC-A8D9-30FAF9B16825}"/>
    <cellStyle name="Normal_Sheet1 2" xfId="5" xr:uid="{127ACFDC-30CF-4212-876C-4C6620DBA847}"/>
    <cellStyle name="Normale" xfId="0" builtinId="0"/>
    <cellStyle name="Normale_Asl 6_Raccordo MONISANIT al 31 dicembre 2007 (v. FINALE del 30.05.2008) 2" xfId="1" xr:uid="{6C7DA31F-F531-4A37-AD2F-C8E32DD18D9C}"/>
    <cellStyle name="Normale_Mattone CE_Budget 2008 (v. 0.5 del 12.02.2008) 2" xfId="3" xr:uid="{41029A74-E2BC-4667-BF11-2045DDCD397F}"/>
    <cellStyle name="Percent 3" xfId="6" xr:uid="{59AA87D8-9698-4D21-B2F5-BF162C888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2806E-B14D-4030-84EC-2D1A4535FB6D}">
  <dimension ref="A1:P287"/>
  <sheetViews>
    <sheetView topLeftCell="E2" workbookViewId="0">
      <selection activeCell="J17" sqref="J17"/>
    </sheetView>
  </sheetViews>
  <sheetFormatPr defaultColWidth="10.42578125" defaultRowHeight="15" x14ac:dyDescent="0.25"/>
  <cols>
    <col min="1" max="1" width="7.28515625" style="183" hidden="1" customWidth="1"/>
    <col min="2" max="2" width="11.42578125" style="183" hidden="1" customWidth="1"/>
    <col min="3" max="3" width="10.7109375" style="183" hidden="1" customWidth="1"/>
    <col min="4" max="4" width="0" style="183" hidden="1" customWidth="1"/>
    <col min="5" max="5" width="4" style="188" customWidth="1"/>
    <col min="6" max="6" width="4.42578125" style="188" customWidth="1"/>
    <col min="7" max="7" width="2.42578125" style="188" customWidth="1"/>
    <col min="8" max="9" width="4" style="188" customWidth="1"/>
    <col min="10" max="10" width="67.85546875" style="190" customWidth="1"/>
    <col min="11" max="11" width="13.5703125" style="187" hidden="1" customWidth="1"/>
    <col min="12" max="12" width="15.85546875" style="187" hidden="1" customWidth="1"/>
    <col min="13" max="13" width="15.28515625" style="187" bestFit="1" customWidth="1"/>
    <col min="14" max="14" width="10.7109375" style="187" bestFit="1" customWidth="1"/>
    <col min="15" max="15" width="10.28515625" style="187" bestFit="1" customWidth="1"/>
    <col min="16" max="16" width="10.28515625" style="187" customWidth="1"/>
    <col min="17" max="16384" width="10.42578125" style="183"/>
  </cols>
  <sheetData>
    <row r="1" spans="1:16" s="1" customFormat="1" ht="0.6" customHeight="1" x14ac:dyDescent="0.25"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</row>
    <row r="2" spans="1:16" s="7" customFormat="1" ht="42.75" customHeight="1" x14ac:dyDescent="0.25">
      <c r="A2" s="5"/>
      <c r="B2" s="6"/>
      <c r="C2" s="6"/>
      <c r="D2" s="6"/>
      <c r="E2" s="342" t="s">
        <v>0</v>
      </c>
      <c r="F2" s="342"/>
      <c r="G2" s="342"/>
      <c r="H2" s="342"/>
      <c r="I2" s="342"/>
      <c r="J2" s="343"/>
      <c r="K2" s="344" t="s">
        <v>1</v>
      </c>
      <c r="L2" s="345" t="s">
        <v>2</v>
      </c>
      <c r="M2" s="351" t="s">
        <v>3</v>
      </c>
      <c r="N2" s="351" t="s">
        <v>4</v>
      </c>
      <c r="O2" s="351" t="s">
        <v>5</v>
      </c>
      <c r="P2" s="351" t="s">
        <v>6</v>
      </c>
    </row>
    <row r="3" spans="1:16" s="7" customFormat="1" x14ac:dyDescent="0.25">
      <c r="A3" s="8"/>
      <c r="B3" s="9"/>
      <c r="C3" s="9"/>
      <c r="D3" s="9"/>
      <c r="E3" s="342"/>
      <c r="F3" s="342"/>
      <c r="G3" s="342"/>
      <c r="H3" s="342"/>
      <c r="I3" s="342"/>
      <c r="J3" s="343"/>
      <c r="K3" s="344"/>
      <c r="L3" s="346"/>
      <c r="M3" s="351"/>
      <c r="N3" s="351"/>
      <c r="O3" s="351"/>
      <c r="P3" s="351"/>
    </row>
    <row r="4" spans="1:16" s="18" customFormat="1" x14ac:dyDescent="0.25">
      <c r="A4" s="10"/>
      <c r="B4" s="11"/>
      <c r="C4" s="11" t="s">
        <v>7</v>
      </c>
      <c r="D4" s="11">
        <v>1</v>
      </c>
      <c r="E4" s="12" t="s">
        <v>8</v>
      </c>
      <c r="F4" s="13" t="s">
        <v>9</v>
      </c>
      <c r="G4" s="13"/>
      <c r="H4" s="13"/>
      <c r="I4" s="13"/>
      <c r="J4" s="14"/>
      <c r="K4" s="15"/>
      <c r="L4" s="16"/>
      <c r="M4" s="15"/>
      <c r="N4" s="17"/>
      <c r="O4" s="17"/>
      <c r="P4" s="17"/>
    </row>
    <row r="5" spans="1:16" s="18" customFormat="1" x14ac:dyDescent="0.25">
      <c r="A5" s="10"/>
      <c r="B5" s="11"/>
      <c r="C5" s="11" t="s">
        <v>10</v>
      </c>
      <c r="D5" s="11">
        <f t="shared" ref="D5:D30" si="0">+D4+1</f>
        <v>2</v>
      </c>
      <c r="E5" s="19"/>
      <c r="F5" s="20" t="s">
        <v>11</v>
      </c>
      <c r="G5" s="21" t="s">
        <v>12</v>
      </c>
      <c r="H5" s="21"/>
      <c r="I5" s="21"/>
      <c r="J5" s="22"/>
      <c r="K5" s="23">
        <v>7538474.0899999999</v>
      </c>
      <c r="L5" s="24">
        <v>8457693.5800000001</v>
      </c>
      <c r="M5" s="23">
        <v>10617286</v>
      </c>
      <c r="N5" s="23">
        <v>9872042</v>
      </c>
      <c r="O5" s="23">
        <v>7555393</v>
      </c>
      <c r="P5" s="23">
        <v>7516393</v>
      </c>
    </row>
    <row r="6" spans="1:16" s="34" customFormat="1" x14ac:dyDescent="0.25">
      <c r="A6" s="25"/>
      <c r="B6" s="26"/>
      <c r="C6" s="26" t="s">
        <v>13</v>
      </c>
      <c r="D6" s="26">
        <f t="shared" si="0"/>
        <v>3</v>
      </c>
      <c r="E6" s="27"/>
      <c r="F6" s="28"/>
      <c r="G6" s="29"/>
      <c r="H6" s="28" t="s">
        <v>14</v>
      </c>
      <c r="I6" s="29" t="s">
        <v>15</v>
      </c>
      <c r="J6" s="30"/>
      <c r="K6" s="31">
        <v>5150000</v>
      </c>
      <c r="L6" s="32">
        <v>5950000</v>
      </c>
      <c r="M6" s="31">
        <v>5800000</v>
      </c>
      <c r="N6" s="33">
        <v>6620000</v>
      </c>
      <c r="O6" s="33">
        <v>6620000</v>
      </c>
      <c r="P6" s="33">
        <v>6620000</v>
      </c>
    </row>
    <row r="7" spans="1:16" s="34" customFormat="1" x14ac:dyDescent="0.25">
      <c r="A7" s="25"/>
      <c r="B7" s="26"/>
      <c r="C7" s="26" t="s">
        <v>16</v>
      </c>
      <c r="D7" s="26">
        <f t="shared" si="0"/>
        <v>4</v>
      </c>
      <c r="E7" s="27"/>
      <c r="F7" s="28"/>
      <c r="G7" s="29"/>
      <c r="H7" s="28" t="s">
        <v>17</v>
      </c>
      <c r="I7" s="29" t="s">
        <v>18</v>
      </c>
      <c r="J7" s="30"/>
      <c r="K7" s="35">
        <v>2388474.0900000003</v>
      </c>
      <c r="L7" s="36">
        <v>2507693.58</v>
      </c>
      <c r="M7" s="35">
        <v>4817286</v>
      </c>
      <c r="N7" s="35">
        <v>3252042</v>
      </c>
      <c r="O7" s="35">
        <v>935393</v>
      </c>
      <c r="P7" s="35">
        <v>896393</v>
      </c>
    </row>
    <row r="8" spans="1:16" s="43" customFormat="1" x14ac:dyDescent="0.25">
      <c r="A8" s="37"/>
      <c r="B8" s="38"/>
      <c r="C8" s="38" t="s">
        <v>19</v>
      </c>
      <c r="D8" s="38">
        <f t="shared" si="0"/>
        <v>5</v>
      </c>
      <c r="E8" s="39"/>
      <c r="F8" s="40"/>
      <c r="G8" s="41"/>
      <c r="H8" s="40"/>
      <c r="I8" s="41" t="s">
        <v>11</v>
      </c>
      <c r="J8" s="42" t="s">
        <v>20</v>
      </c>
      <c r="K8" s="31">
        <v>2200752.62</v>
      </c>
      <c r="L8" s="32">
        <v>2171493.58</v>
      </c>
      <c r="M8" s="31">
        <v>4764786</v>
      </c>
      <c r="N8" s="33">
        <v>1143893</v>
      </c>
      <c r="O8" s="35">
        <v>935393</v>
      </c>
      <c r="P8" s="33">
        <v>896393</v>
      </c>
    </row>
    <row r="9" spans="1:16" s="43" customFormat="1" ht="30" x14ac:dyDescent="0.25">
      <c r="A9" s="37"/>
      <c r="B9" s="38"/>
      <c r="C9" s="38" t="s">
        <v>21</v>
      </c>
      <c r="D9" s="38">
        <f t="shared" si="0"/>
        <v>6</v>
      </c>
      <c r="E9" s="39"/>
      <c r="F9" s="40"/>
      <c r="G9" s="41"/>
      <c r="H9" s="40"/>
      <c r="I9" s="41" t="s">
        <v>22</v>
      </c>
      <c r="J9" s="42" t="s">
        <v>23</v>
      </c>
      <c r="K9" s="44"/>
      <c r="L9" s="45"/>
      <c r="M9" s="35"/>
      <c r="N9" s="33"/>
      <c r="O9" s="35"/>
      <c r="P9" s="59"/>
    </row>
    <row r="10" spans="1:16" s="43" customFormat="1" ht="30" x14ac:dyDescent="0.25">
      <c r="A10" s="37"/>
      <c r="B10" s="38"/>
      <c r="C10" s="38" t="s">
        <v>24</v>
      </c>
      <c r="D10" s="38">
        <f t="shared" si="0"/>
        <v>7</v>
      </c>
      <c r="E10" s="39"/>
      <c r="F10" s="40"/>
      <c r="G10" s="41"/>
      <c r="H10" s="40"/>
      <c r="I10" s="41" t="s">
        <v>25</v>
      </c>
      <c r="J10" s="42" t="s">
        <v>26</v>
      </c>
      <c r="K10" s="44"/>
      <c r="L10" s="45"/>
      <c r="M10" s="31"/>
      <c r="N10" s="33"/>
      <c r="O10" s="35"/>
      <c r="P10" s="59"/>
    </row>
    <row r="11" spans="1:16" s="43" customFormat="1" x14ac:dyDescent="0.25">
      <c r="A11" s="37"/>
      <c r="B11" s="38"/>
      <c r="C11" s="38" t="s">
        <v>27</v>
      </c>
      <c r="D11" s="38">
        <f t="shared" si="0"/>
        <v>8</v>
      </c>
      <c r="E11" s="39"/>
      <c r="F11" s="40"/>
      <c r="G11" s="41"/>
      <c r="H11" s="40"/>
      <c r="I11" s="41" t="s">
        <v>28</v>
      </c>
      <c r="J11" s="42" t="s">
        <v>29</v>
      </c>
      <c r="K11" s="46">
        <v>3721.47</v>
      </c>
      <c r="L11" s="47">
        <v>70000</v>
      </c>
      <c r="M11" s="35">
        <v>0</v>
      </c>
      <c r="N11" s="33">
        <v>0</v>
      </c>
      <c r="O11" s="35">
        <v>0</v>
      </c>
      <c r="P11" s="198"/>
    </row>
    <row r="12" spans="1:16" s="43" customFormat="1" x14ac:dyDescent="0.25">
      <c r="A12" s="37"/>
      <c r="B12" s="38"/>
      <c r="C12" s="38" t="s">
        <v>30</v>
      </c>
      <c r="D12" s="38">
        <f t="shared" si="0"/>
        <v>9</v>
      </c>
      <c r="E12" s="39"/>
      <c r="F12" s="40"/>
      <c r="G12" s="41"/>
      <c r="H12" s="40"/>
      <c r="I12" s="41" t="s">
        <v>31</v>
      </c>
      <c r="J12" s="42" t="s">
        <v>32</v>
      </c>
      <c r="K12" s="44"/>
      <c r="L12" s="45">
        <v>25000</v>
      </c>
      <c r="M12" s="31">
        <v>0</v>
      </c>
      <c r="N12" s="33">
        <v>0</v>
      </c>
      <c r="O12" s="35">
        <v>0</v>
      </c>
      <c r="P12" s="59"/>
    </row>
    <row r="13" spans="1:16" s="43" customFormat="1" x14ac:dyDescent="0.25">
      <c r="A13" s="37"/>
      <c r="B13" s="38"/>
      <c r="C13" s="38" t="s">
        <v>33</v>
      </c>
      <c r="D13" s="38">
        <f t="shared" si="0"/>
        <v>10</v>
      </c>
      <c r="E13" s="39"/>
      <c r="F13" s="40"/>
      <c r="G13" s="41"/>
      <c r="H13" s="40"/>
      <c r="I13" s="41" t="s">
        <v>34</v>
      </c>
      <c r="J13" s="42" t="s">
        <v>35</v>
      </c>
      <c r="K13" s="44">
        <v>184000</v>
      </c>
      <c r="L13" s="45">
        <v>241200</v>
      </c>
      <c r="M13" s="35">
        <v>52500</v>
      </c>
      <c r="N13" s="33">
        <v>2108149</v>
      </c>
      <c r="O13" s="35">
        <v>0</v>
      </c>
      <c r="P13" s="59"/>
    </row>
    <row r="14" spans="1:16" s="34" customFormat="1" x14ac:dyDescent="0.25">
      <c r="A14" s="25"/>
      <c r="B14" s="26"/>
      <c r="C14" s="26" t="s">
        <v>36</v>
      </c>
      <c r="D14" s="26">
        <f t="shared" si="0"/>
        <v>11</v>
      </c>
      <c r="E14" s="27"/>
      <c r="F14" s="28"/>
      <c r="G14" s="29"/>
      <c r="H14" s="28" t="s">
        <v>37</v>
      </c>
      <c r="I14" s="29" t="s">
        <v>38</v>
      </c>
      <c r="J14" s="48"/>
      <c r="K14" s="49"/>
      <c r="L14" s="50"/>
      <c r="M14" s="31"/>
      <c r="N14" s="33"/>
      <c r="O14" s="35"/>
      <c r="P14" s="162"/>
    </row>
    <row r="15" spans="1:16" s="51" customFormat="1" x14ac:dyDescent="0.25">
      <c r="A15" s="37"/>
      <c r="B15" s="38"/>
      <c r="C15" s="38" t="s">
        <v>39</v>
      </c>
      <c r="D15" s="38">
        <f t="shared" si="0"/>
        <v>12</v>
      </c>
      <c r="E15" s="39"/>
      <c r="F15" s="40"/>
      <c r="G15" s="41"/>
      <c r="H15" s="41"/>
      <c r="I15" s="41" t="s">
        <v>11</v>
      </c>
      <c r="J15" s="42" t="s">
        <v>40</v>
      </c>
      <c r="K15" s="44"/>
      <c r="L15" s="45"/>
      <c r="M15" s="35"/>
      <c r="N15" s="33"/>
      <c r="O15" s="35"/>
      <c r="P15" s="59"/>
    </row>
    <row r="16" spans="1:16" s="51" customFormat="1" x14ac:dyDescent="0.25">
      <c r="A16" s="37"/>
      <c r="B16" s="38"/>
      <c r="C16" s="38" t="s">
        <v>41</v>
      </c>
      <c r="D16" s="38">
        <f t="shared" si="0"/>
        <v>13</v>
      </c>
      <c r="E16" s="39"/>
      <c r="F16" s="40"/>
      <c r="G16" s="41"/>
      <c r="H16" s="41"/>
      <c r="I16" s="41" t="s">
        <v>22</v>
      </c>
      <c r="J16" s="42" t="s">
        <v>42</v>
      </c>
      <c r="K16" s="44"/>
      <c r="L16" s="45"/>
      <c r="M16" s="31"/>
      <c r="N16" s="33"/>
      <c r="O16" s="35"/>
      <c r="P16" s="59"/>
    </row>
    <row r="17" spans="1:16" s="51" customFormat="1" x14ac:dyDescent="0.25">
      <c r="A17" s="37"/>
      <c r="B17" s="38"/>
      <c r="C17" s="38" t="s">
        <v>43</v>
      </c>
      <c r="D17" s="38">
        <f t="shared" si="0"/>
        <v>14</v>
      </c>
      <c r="E17" s="39"/>
      <c r="F17" s="40"/>
      <c r="G17" s="41"/>
      <c r="H17" s="41"/>
      <c r="I17" s="41" t="s">
        <v>25</v>
      </c>
      <c r="J17" s="42" t="s">
        <v>44</v>
      </c>
      <c r="K17" s="44"/>
      <c r="L17" s="45"/>
      <c r="M17" s="35"/>
      <c r="N17" s="33"/>
      <c r="O17" s="35"/>
      <c r="P17" s="59"/>
    </row>
    <row r="18" spans="1:16" s="51" customFormat="1" x14ac:dyDescent="0.25">
      <c r="A18" s="37"/>
      <c r="B18" s="38"/>
      <c r="C18" s="38" t="s">
        <v>45</v>
      </c>
      <c r="D18" s="38">
        <f t="shared" si="0"/>
        <v>15</v>
      </c>
      <c r="E18" s="39"/>
      <c r="F18" s="40"/>
      <c r="G18" s="41"/>
      <c r="H18" s="41"/>
      <c r="I18" s="41" t="s">
        <v>28</v>
      </c>
      <c r="J18" s="42" t="s">
        <v>46</v>
      </c>
      <c r="K18" s="44"/>
      <c r="L18" s="45"/>
      <c r="M18" s="44"/>
      <c r="N18" s="33"/>
      <c r="O18" s="35"/>
      <c r="P18" s="59"/>
    </row>
    <row r="19" spans="1:16" s="34" customFormat="1" x14ac:dyDescent="0.25">
      <c r="A19" s="25"/>
      <c r="B19" s="26"/>
      <c r="C19" s="26" t="s">
        <v>47</v>
      </c>
      <c r="D19" s="26">
        <f t="shared" si="0"/>
        <v>16</v>
      </c>
      <c r="E19" s="27"/>
      <c r="F19" s="28"/>
      <c r="G19" s="29"/>
      <c r="H19" s="28" t="s">
        <v>48</v>
      </c>
      <c r="I19" s="29" t="s">
        <v>49</v>
      </c>
      <c r="J19" s="30"/>
      <c r="K19" s="35"/>
      <c r="L19" s="36"/>
      <c r="M19" s="35"/>
      <c r="N19" s="33"/>
      <c r="O19" s="35"/>
      <c r="P19" s="53"/>
    </row>
    <row r="20" spans="1:16" s="34" customFormat="1" x14ac:dyDescent="0.25">
      <c r="A20" s="25"/>
      <c r="B20" s="26"/>
      <c r="C20" s="26" t="s">
        <v>50</v>
      </c>
      <c r="D20" s="26">
        <f t="shared" si="0"/>
        <v>17</v>
      </c>
      <c r="E20" s="52"/>
      <c r="F20" s="28" t="s">
        <v>22</v>
      </c>
      <c r="G20" s="29" t="s">
        <v>51</v>
      </c>
      <c r="H20" s="29"/>
      <c r="I20" s="29"/>
      <c r="J20" s="30"/>
      <c r="K20" s="35">
        <v>-45218.6</v>
      </c>
      <c r="L20" s="36"/>
      <c r="M20" s="35"/>
      <c r="N20" s="53"/>
      <c r="O20" s="35"/>
      <c r="P20" s="53"/>
    </row>
    <row r="21" spans="1:16" s="18" customFormat="1" x14ac:dyDescent="0.25">
      <c r="A21" s="10"/>
      <c r="B21" s="11"/>
      <c r="C21" s="11" t="s">
        <v>52</v>
      </c>
      <c r="D21" s="11">
        <f t="shared" si="0"/>
        <v>18</v>
      </c>
      <c r="E21" s="54"/>
      <c r="F21" s="20" t="s">
        <v>25</v>
      </c>
      <c r="G21" s="21" t="s">
        <v>53</v>
      </c>
      <c r="H21" s="21"/>
      <c r="I21" s="21"/>
      <c r="J21" s="22"/>
      <c r="K21" s="55">
        <v>1383719.8699999999</v>
      </c>
      <c r="L21" s="56">
        <v>3024364.44</v>
      </c>
      <c r="M21" s="55">
        <v>3351087</v>
      </c>
      <c r="N21" s="57">
        <v>5410379</v>
      </c>
      <c r="O21" s="55">
        <v>3712352</v>
      </c>
      <c r="P21" s="57">
        <v>2162292</v>
      </c>
    </row>
    <row r="22" spans="1:16" s="18" customFormat="1" x14ac:dyDescent="0.25">
      <c r="A22" s="10"/>
      <c r="B22" s="11"/>
      <c r="C22" s="11" t="s">
        <v>54</v>
      </c>
      <c r="D22" s="11">
        <f t="shared" si="0"/>
        <v>19</v>
      </c>
      <c r="E22" s="19"/>
      <c r="F22" s="20" t="s">
        <v>28</v>
      </c>
      <c r="G22" s="21" t="s">
        <v>55</v>
      </c>
      <c r="H22" s="21"/>
      <c r="I22" s="21"/>
      <c r="J22" s="22"/>
      <c r="K22" s="55"/>
      <c r="L22" s="56"/>
      <c r="M22" s="55"/>
      <c r="N22" s="57"/>
      <c r="O22" s="55"/>
      <c r="P22" s="57"/>
    </row>
    <row r="23" spans="1:16" s="51" customFormat="1" x14ac:dyDescent="0.25">
      <c r="A23" s="37"/>
      <c r="B23" s="38"/>
      <c r="C23" s="58" t="s">
        <v>56</v>
      </c>
      <c r="D23" s="58">
        <f t="shared" si="0"/>
        <v>20</v>
      </c>
      <c r="E23" s="39"/>
      <c r="F23" s="40"/>
      <c r="G23" s="41"/>
      <c r="H23" s="40" t="s">
        <v>14</v>
      </c>
      <c r="I23" s="41" t="s">
        <v>57</v>
      </c>
      <c r="J23" s="42"/>
      <c r="K23" s="44"/>
      <c r="L23" s="45"/>
      <c r="M23" s="44"/>
      <c r="N23" s="59"/>
      <c r="O23" s="55"/>
      <c r="P23" s="59"/>
    </row>
    <row r="24" spans="1:16" s="51" customFormat="1" x14ac:dyDescent="0.25">
      <c r="A24" s="37"/>
      <c r="B24" s="38"/>
      <c r="C24" s="58" t="s">
        <v>58</v>
      </c>
      <c r="D24" s="58">
        <f t="shared" si="0"/>
        <v>21</v>
      </c>
      <c r="E24" s="39"/>
      <c r="F24" s="40"/>
      <c r="G24" s="41"/>
      <c r="H24" s="40" t="s">
        <v>17</v>
      </c>
      <c r="I24" s="41" t="s">
        <v>59</v>
      </c>
      <c r="J24" s="42"/>
      <c r="K24" s="44"/>
      <c r="L24" s="45"/>
      <c r="M24" s="44"/>
      <c r="N24" s="59"/>
      <c r="O24" s="55"/>
      <c r="P24" s="59"/>
    </row>
    <row r="25" spans="1:16" s="51" customFormat="1" x14ac:dyDescent="0.25">
      <c r="A25" s="37"/>
      <c r="B25" s="38"/>
      <c r="C25" s="58" t="s">
        <v>60</v>
      </c>
      <c r="D25" s="58">
        <f t="shared" si="0"/>
        <v>22</v>
      </c>
      <c r="E25" s="39"/>
      <c r="F25" s="40"/>
      <c r="G25" s="41"/>
      <c r="H25" s="40" t="s">
        <v>37</v>
      </c>
      <c r="I25" s="41" t="s">
        <v>61</v>
      </c>
      <c r="J25" s="60"/>
      <c r="K25" s="61"/>
      <c r="L25" s="62"/>
      <c r="M25" s="61"/>
      <c r="N25" s="63"/>
      <c r="O25" s="55"/>
      <c r="P25" s="63"/>
    </row>
    <row r="26" spans="1:16" s="18" customFormat="1" x14ac:dyDescent="0.25">
      <c r="A26" s="10"/>
      <c r="B26" s="11"/>
      <c r="C26" s="11" t="s">
        <v>62</v>
      </c>
      <c r="D26" s="11">
        <f t="shared" si="0"/>
        <v>23</v>
      </c>
      <c r="E26" s="54"/>
      <c r="F26" s="20" t="s">
        <v>31</v>
      </c>
      <c r="G26" s="21" t="s">
        <v>63</v>
      </c>
      <c r="H26" s="21"/>
      <c r="I26" s="21"/>
      <c r="J26" s="22"/>
      <c r="K26" s="55">
        <v>10560.36</v>
      </c>
      <c r="L26" s="56">
        <v>26500</v>
      </c>
      <c r="M26" s="55">
        <v>204806.37</v>
      </c>
      <c r="N26" s="57">
        <v>76000</v>
      </c>
      <c r="O26" s="55">
        <v>76000</v>
      </c>
      <c r="P26" s="57">
        <v>76000</v>
      </c>
    </row>
    <row r="27" spans="1:16" s="18" customFormat="1" x14ac:dyDescent="0.25">
      <c r="A27" s="10"/>
      <c r="B27" s="11"/>
      <c r="C27" s="11" t="s">
        <v>64</v>
      </c>
      <c r="D27" s="11">
        <f t="shared" si="0"/>
        <v>24</v>
      </c>
      <c r="E27" s="54"/>
      <c r="F27" s="20" t="s">
        <v>34</v>
      </c>
      <c r="G27" s="21" t="s">
        <v>65</v>
      </c>
      <c r="H27" s="21"/>
      <c r="I27" s="21"/>
      <c r="J27" s="22"/>
      <c r="K27" s="55"/>
      <c r="L27" s="56"/>
      <c r="M27" s="55"/>
      <c r="N27" s="57"/>
      <c r="O27" s="55"/>
      <c r="P27" s="57"/>
    </row>
    <row r="28" spans="1:16" s="64" customFormat="1" x14ac:dyDescent="0.25">
      <c r="A28" s="10"/>
      <c r="B28" s="11"/>
      <c r="C28" s="11" t="s">
        <v>66</v>
      </c>
      <c r="D28" s="11">
        <f t="shared" si="0"/>
        <v>25</v>
      </c>
      <c r="E28" s="54"/>
      <c r="F28" s="20" t="s">
        <v>67</v>
      </c>
      <c r="G28" s="21" t="s">
        <v>68</v>
      </c>
      <c r="H28" s="21"/>
      <c r="I28" s="21"/>
      <c r="J28" s="22"/>
      <c r="K28" s="55">
        <v>12549.82</v>
      </c>
      <c r="L28" s="56">
        <v>13902</v>
      </c>
      <c r="M28" s="55"/>
      <c r="N28" s="57"/>
      <c r="O28" s="55"/>
      <c r="P28" s="57"/>
    </row>
    <row r="29" spans="1:16" s="18" customFormat="1" x14ac:dyDescent="0.25">
      <c r="A29" s="10"/>
      <c r="B29" s="11"/>
      <c r="C29" s="11" t="s">
        <v>69</v>
      </c>
      <c r="D29" s="11">
        <f t="shared" si="0"/>
        <v>26</v>
      </c>
      <c r="E29" s="54"/>
      <c r="F29" s="20" t="s">
        <v>70</v>
      </c>
      <c r="G29" s="65" t="s">
        <v>71</v>
      </c>
      <c r="H29" s="66"/>
      <c r="I29" s="66"/>
      <c r="J29" s="66"/>
      <c r="K29" s="55"/>
      <c r="L29" s="56"/>
      <c r="M29" s="55"/>
      <c r="N29" s="57"/>
      <c r="O29" s="55"/>
      <c r="P29" s="57"/>
    </row>
    <row r="30" spans="1:16" s="18" customFormat="1" x14ac:dyDescent="0.25">
      <c r="A30" s="10"/>
      <c r="B30" s="11"/>
      <c r="C30" s="11" t="s">
        <v>72</v>
      </c>
      <c r="D30" s="11">
        <f t="shared" si="0"/>
        <v>27</v>
      </c>
      <c r="E30" s="54"/>
      <c r="F30" s="20" t="s">
        <v>73</v>
      </c>
      <c r="G30" s="21" t="s">
        <v>74</v>
      </c>
      <c r="H30" s="21"/>
      <c r="I30" s="21"/>
      <c r="J30" s="22"/>
      <c r="K30" s="55">
        <v>10462.59</v>
      </c>
      <c r="L30" s="56">
        <v>24000</v>
      </c>
      <c r="M30" s="55">
        <v>137258.44</v>
      </c>
      <c r="N30" s="57">
        <v>4000</v>
      </c>
      <c r="O30" s="55">
        <v>4000</v>
      </c>
      <c r="P30" s="57">
        <v>4000</v>
      </c>
    </row>
    <row r="31" spans="1:16" s="64" customFormat="1" ht="23.1" customHeight="1" x14ac:dyDescent="0.25">
      <c r="A31" s="352" t="s">
        <v>75</v>
      </c>
      <c r="B31" s="352"/>
      <c r="C31" s="352"/>
      <c r="D31" s="352"/>
      <c r="E31" s="352"/>
      <c r="F31" s="352"/>
      <c r="G31" s="352"/>
      <c r="H31" s="352"/>
      <c r="I31" s="352"/>
      <c r="J31" s="353"/>
      <c r="K31" s="67">
        <v>8910548.129999999</v>
      </c>
      <c r="L31" s="68">
        <v>11546460.02</v>
      </c>
      <c r="M31" s="67">
        <v>14310437.809999999</v>
      </c>
      <c r="N31" s="67">
        <v>15362421</v>
      </c>
      <c r="O31" s="67">
        <v>11347745</v>
      </c>
      <c r="P31" s="67">
        <v>9758685</v>
      </c>
    </row>
    <row r="32" spans="1:16" s="70" customFormat="1" x14ac:dyDescent="0.25">
      <c r="A32" s="25"/>
      <c r="B32" s="26"/>
      <c r="C32" s="26"/>
      <c r="D32" s="26"/>
      <c r="E32" s="69"/>
      <c r="F32" s="28"/>
      <c r="G32" s="29"/>
      <c r="H32" s="29"/>
      <c r="I32" s="29"/>
      <c r="J32" s="30"/>
      <c r="K32" s="35"/>
      <c r="L32" s="53"/>
      <c r="M32" s="53"/>
      <c r="N32" s="53"/>
      <c r="O32" s="36"/>
      <c r="P32" s="53"/>
    </row>
    <row r="33" spans="1:16" s="7" customFormat="1" ht="42.6" customHeight="1" x14ac:dyDescent="0.25">
      <c r="A33" s="5"/>
      <c r="B33" s="6"/>
      <c r="C33" s="6"/>
      <c r="D33" s="6"/>
      <c r="E33" s="342" t="s">
        <v>0</v>
      </c>
      <c r="F33" s="342"/>
      <c r="G33" s="342"/>
      <c r="H33" s="342"/>
      <c r="I33" s="342"/>
      <c r="J33" s="343"/>
      <c r="K33" s="344" t="s">
        <v>1</v>
      </c>
      <c r="L33" s="345" t="s">
        <v>2</v>
      </c>
      <c r="M33" s="347" t="s">
        <v>3</v>
      </c>
      <c r="N33" s="347" t="s">
        <v>4</v>
      </c>
      <c r="O33" s="347" t="s">
        <v>5</v>
      </c>
      <c r="P33" s="347" t="s">
        <v>6</v>
      </c>
    </row>
    <row r="34" spans="1:16" s="7" customFormat="1" x14ac:dyDescent="0.25">
      <c r="A34" s="8"/>
      <c r="B34" s="9"/>
      <c r="C34" s="9"/>
      <c r="D34" s="9"/>
      <c r="E34" s="342"/>
      <c r="F34" s="342"/>
      <c r="G34" s="342"/>
      <c r="H34" s="342"/>
      <c r="I34" s="342"/>
      <c r="J34" s="343"/>
      <c r="K34" s="344"/>
      <c r="L34" s="346"/>
      <c r="M34" s="348"/>
      <c r="N34" s="349"/>
      <c r="O34" s="350"/>
      <c r="P34" s="348"/>
    </row>
    <row r="35" spans="1:16" s="64" customFormat="1" x14ac:dyDescent="0.25">
      <c r="A35" s="71"/>
      <c r="B35" s="72"/>
      <c r="C35" s="72" t="s">
        <v>76</v>
      </c>
      <c r="D35" s="72">
        <f>+D30+1</f>
        <v>28</v>
      </c>
      <c r="E35" s="73" t="s">
        <v>77</v>
      </c>
      <c r="F35" s="74" t="s">
        <v>78</v>
      </c>
      <c r="G35" s="75"/>
      <c r="H35" s="75"/>
      <c r="I35" s="75"/>
      <c r="J35" s="193"/>
      <c r="K35" s="76"/>
      <c r="L35" s="76"/>
      <c r="M35" s="76"/>
      <c r="N35" s="77"/>
      <c r="O35" s="76"/>
      <c r="P35" s="76"/>
    </row>
    <row r="36" spans="1:16" s="64" customFormat="1" x14ac:dyDescent="0.25">
      <c r="A36" s="10"/>
      <c r="B36" s="11"/>
      <c r="C36" s="11" t="s">
        <v>79</v>
      </c>
      <c r="D36" s="11">
        <f t="shared" ref="D36:D82" si="1">+D35+1</f>
        <v>29</v>
      </c>
      <c r="E36" s="78"/>
      <c r="F36" s="20" t="s">
        <v>11</v>
      </c>
      <c r="G36" s="21" t="s">
        <v>80</v>
      </c>
      <c r="H36" s="79"/>
      <c r="I36" s="21"/>
      <c r="J36" s="22"/>
      <c r="K36" s="55">
        <v>133509.06</v>
      </c>
      <c r="L36" s="55">
        <v>76626</v>
      </c>
      <c r="M36" s="55">
        <v>47346.69</v>
      </c>
      <c r="N36" s="55">
        <v>630000</v>
      </c>
      <c r="O36" s="55">
        <v>130000</v>
      </c>
      <c r="P36" s="55">
        <v>130000</v>
      </c>
    </row>
    <row r="37" spans="1:16" s="70" customFormat="1" x14ac:dyDescent="0.25">
      <c r="A37" s="25"/>
      <c r="B37" s="26"/>
      <c r="C37" s="26" t="s">
        <v>81</v>
      </c>
      <c r="D37" s="26">
        <f t="shared" si="1"/>
        <v>30</v>
      </c>
      <c r="E37" s="80"/>
      <c r="F37" s="28"/>
      <c r="G37" s="29"/>
      <c r="H37" s="28" t="s">
        <v>14</v>
      </c>
      <c r="I37" s="29" t="s">
        <v>82</v>
      </c>
      <c r="J37" s="30"/>
      <c r="K37" s="35">
        <v>125488.22</v>
      </c>
      <c r="L37" s="35">
        <v>70000</v>
      </c>
      <c r="M37" s="35">
        <v>17346.689999999999</v>
      </c>
      <c r="N37" s="36">
        <v>70000</v>
      </c>
      <c r="O37" s="35">
        <v>70000</v>
      </c>
      <c r="P37" s="35">
        <v>70000</v>
      </c>
    </row>
    <row r="38" spans="1:16" s="70" customFormat="1" x14ac:dyDescent="0.25">
      <c r="A38" s="25"/>
      <c r="B38" s="26"/>
      <c r="C38" s="26" t="s">
        <v>83</v>
      </c>
      <c r="D38" s="26">
        <f t="shared" si="1"/>
        <v>31</v>
      </c>
      <c r="E38" s="80"/>
      <c r="F38" s="28"/>
      <c r="G38" s="29"/>
      <c r="H38" s="28" t="s">
        <v>17</v>
      </c>
      <c r="I38" s="29" t="s">
        <v>84</v>
      </c>
      <c r="J38" s="30"/>
      <c r="K38" s="35">
        <v>8020.84</v>
      </c>
      <c r="L38" s="35">
        <v>6626</v>
      </c>
      <c r="M38" s="35">
        <v>30000</v>
      </c>
      <c r="N38" s="36">
        <v>560000</v>
      </c>
      <c r="O38" s="35">
        <v>60000</v>
      </c>
      <c r="P38" s="35">
        <v>60000</v>
      </c>
    </row>
    <row r="39" spans="1:16" s="64" customFormat="1" x14ac:dyDescent="0.25">
      <c r="A39" s="10"/>
      <c r="B39" s="11"/>
      <c r="C39" s="11" t="s">
        <v>85</v>
      </c>
      <c r="D39" s="11">
        <f t="shared" si="1"/>
        <v>32</v>
      </c>
      <c r="E39" s="78"/>
      <c r="F39" s="20" t="s">
        <v>22</v>
      </c>
      <c r="G39" s="21" t="s">
        <v>86</v>
      </c>
      <c r="H39" s="79"/>
      <c r="I39" s="21"/>
      <c r="J39" s="22"/>
      <c r="K39" s="55">
        <v>526866.63</v>
      </c>
      <c r="L39" s="55">
        <v>471000</v>
      </c>
      <c r="M39" s="55">
        <v>794697.94</v>
      </c>
      <c r="N39" s="55">
        <v>998328.2333333334</v>
      </c>
      <c r="O39" s="55">
        <v>998328.2333333334</v>
      </c>
      <c r="P39" s="55">
        <v>998328.2333333334</v>
      </c>
    </row>
    <row r="40" spans="1:16" s="70" customFormat="1" x14ac:dyDescent="0.25">
      <c r="A40" s="25"/>
      <c r="B40" s="26"/>
      <c r="C40" s="11" t="s">
        <v>87</v>
      </c>
      <c r="D40" s="11">
        <f t="shared" si="1"/>
        <v>33</v>
      </c>
      <c r="E40" s="69"/>
      <c r="F40" s="28"/>
      <c r="G40" s="29"/>
      <c r="H40" s="28" t="s">
        <v>14</v>
      </c>
      <c r="I40" s="29" t="s">
        <v>88</v>
      </c>
      <c r="J40" s="30"/>
      <c r="K40" s="35"/>
      <c r="L40" s="35"/>
      <c r="M40" s="35"/>
      <c r="N40" s="36"/>
      <c r="O40" s="35"/>
      <c r="P40" s="35"/>
    </row>
    <row r="41" spans="1:16" s="70" customFormat="1" x14ac:dyDescent="0.25">
      <c r="A41" s="25"/>
      <c r="B41" s="26"/>
      <c r="C41" s="11" t="s">
        <v>89</v>
      </c>
      <c r="D41" s="11">
        <f t="shared" si="1"/>
        <v>34</v>
      </c>
      <c r="E41" s="69"/>
      <c r="F41" s="28"/>
      <c r="G41" s="29"/>
      <c r="H41" s="28" t="s">
        <v>17</v>
      </c>
      <c r="I41" s="29" t="s">
        <v>90</v>
      </c>
      <c r="J41" s="30"/>
      <c r="K41" s="35"/>
      <c r="L41" s="35"/>
      <c r="M41" s="35"/>
      <c r="N41" s="36"/>
      <c r="O41" s="35"/>
      <c r="P41" s="35"/>
    </row>
    <row r="42" spans="1:16" s="70" customFormat="1" x14ac:dyDescent="0.25">
      <c r="A42" s="25"/>
      <c r="B42" s="26"/>
      <c r="C42" s="11" t="s">
        <v>91</v>
      </c>
      <c r="D42" s="11">
        <f t="shared" si="1"/>
        <v>35</v>
      </c>
      <c r="E42" s="69"/>
      <c r="F42" s="28"/>
      <c r="G42" s="81"/>
      <c r="H42" s="28" t="s">
        <v>37</v>
      </c>
      <c r="I42" s="29" t="s">
        <v>92</v>
      </c>
      <c r="J42" s="30"/>
      <c r="K42" s="35"/>
      <c r="L42" s="35"/>
      <c r="M42" s="35"/>
      <c r="N42" s="36"/>
      <c r="O42" s="35"/>
      <c r="P42" s="35"/>
    </row>
    <row r="43" spans="1:16" s="70" customFormat="1" x14ac:dyDescent="0.25">
      <c r="A43" s="25"/>
      <c r="B43" s="26"/>
      <c r="C43" s="11" t="s">
        <v>93</v>
      </c>
      <c r="D43" s="11">
        <f t="shared" si="1"/>
        <v>36</v>
      </c>
      <c r="E43" s="69"/>
      <c r="F43" s="28"/>
      <c r="G43" s="81"/>
      <c r="H43" s="28" t="s">
        <v>48</v>
      </c>
      <c r="I43" s="29" t="s">
        <v>94</v>
      </c>
      <c r="J43" s="30"/>
      <c r="K43" s="35"/>
      <c r="L43" s="35"/>
      <c r="M43" s="35"/>
      <c r="N43" s="36"/>
      <c r="O43" s="35"/>
      <c r="P43" s="35"/>
    </row>
    <row r="44" spans="1:16" s="70" customFormat="1" x14ac:dyDescent="0.25">
      <c r="A44" s="25"/>
      <c r="B44" s="26"/>
      <c r="C44" s="11" t="s">
        <v>95</v>
      </c>
      <c r="D44" s="11">
        <f t="shared" si="1"/>
        <v>37</v>
      </c>
      <c r="E44" s="69"/>
      <c r="F44" s="28"/>
      <c r="G44" s="81"/>
      <c r="H44" s="28" t="s">
        <v>96</v>
      </c>
      <c r="I44" s="29" t="s">
        <v>97</v>
      </c>
      <c r="J44" s="30"/>
      <c r="K44" s="35"/>
      <c r="L44" s="35"/>
      <c r="M44" s="35"/>
      <c r="N44" s="36"/>
      <c r="O44" s="35"/>
      <c r="P44" s="35"/>
    </row>
    <row r="45" spans="1:16" s="70" customFormat="1" x14ac:dyDescent="0.25">
      <c r="A45" s="25"/>
      <c r="B45" s="26"/>
      <c r="C45" s="11" t="s">
        <v>98</v>
      </c>
      <c r="D45" s="11">
        <f t="shared" si="1"/>
        <v>38</v>
      </c>
      <c r="E45" s="69"/>
      <c r="F45" s="28"/>
      <c r="G45" s="81"/>
      <c r="H45" s="28" t="s">
        <v>99</v>
      </c>
      <c r="I45" s="29" t="s">
        <v>100</v>
      </c>
      <c r="J45" s="30"/>
      <c r="K45" s="35"/>
      <c r="L45" s="35"/>
      <c r="M45" s="35"/>
      <c r="N45" s="36"/>
      <c r="O45" s="35"/>
      <c r="P45" s="35"/>
    </row>
    <row r="46" spans="1:16" s="70" customFormat="1" x14ac:dyDescent="0.25">
      <c r="A46" s="25"/>
      <c r="B46" s="26"/>
      <c r="C46" s="11" t="s">
        <v>101</v>
      </c>
      <c r="D46" s="11">
        <f t="shared" si="1"/>
        <v>39</v>
      </c>
      <c r="E46" s="69"/>
      <c r="F46" s="28"/>
      <c r="G46" s="81"/>
      <c r="H46" s="28" t="s">
        <v>102</v>
      </c>
      <c r="I46" s="29" t="s">
        <v>103</v>
      </c>
      <c r="J46" s="30"/>
      <c r="K46" s="35"/>
      <c r="L46" s="35"/>
      <c r="M46" s="35"/>
      <c r="N46" s="36"/>
      <c r="O46" s="35"/>
      <c r="P46" s="35"/>
    </row>
    <row r="47" spans="1:16" s="70" customFormat="1" x14ac:dyDescent="0.25">
      <c r="A47" s="25"/>
      <c r="B47" s="26"/>
      <c r="C47" s="11" t="s">
        <v>104</v>
      </c>
      <c r="D47" s="11">
        <f t="shared" si="1"/>
        <v>40</v>
      </c>
      <c r="E47" s="69"/>
      <c r="F47" s="28"/>
      <c r="G47" s="81"/>
      <c r="H47" s="28" t="s">
        <v>105</v>
      </c>
      <c r="I47" s="29" t="s">
        <v>106</v>
      </c>
      <c r="J47" s="30"/>
      <c r="K47" s="35"/>
      <c r="L47" s="35"/>
      <c r="M47" s="35"/>
      <c r="N47" s="36"/>
      <c r="O47" s="35"/>
      <c r="P47" s="35"/>
    </row>
    <row r="48" spans="1:16" s="70" customFormat="1" x14ac:dyDescent="0.25">
      <c r="A48" s="25"/>
      <c r="B48" s="26"/>
      <c r="C48" s="11" t="s">
        <v>107</v>
      </c>
      <c r="D48" s="11">
        <f t="shared" si="1"/>
        <v>41</v>
      </c>
      <c r="E48" s="69"/>
      <c r="F48" s="28"/>
      <c r="G48" s="81"/>
      <c r="H48" s="28" t="s">
        <v>108</v>
      </c>
      <c r="I48" s="29" t="s">
        <v>109</v>
      </c>
      <c r="J48" s="30"/>
      <c r="K48" s="35"/>
      <c r="L48" s="35"/>
      <c r="M48" s="35"/>
      <c r="N48" s="36"/>
      <c r="O48" s="35"/>
      <c r="P48" s="35"/>
    </row>
    <row r="49" spans="1:16" s="70" customFormat="1" ht="15" customHeight="1" x14ac:dyDescent="0.25">
      <c r="A49" s="25"/>
      <c r="B49" s="26"/>
      <c r="C49" s="11" t="s">
        <v>110</v>
      </c>
      <c r="D49" s="11">
        <f t="shared" si="1"/>
        <v>42</v>
      </c>
      <c r="E49" s="69"/>
      <c r="F49" s="28"/>
      <c r="G49" s="81"/>
      <c r="H49" s="28" t="s">
        <v>111</v>
      </c>
      <c r="I49" s="29" t="s">
        <v>112</v>
      </c>
      <c r="J49" s="30"/>
      <c r="K49" s="35"/>
      <c r="L49" s="35"/>
      <c r="M49" s="35"/>
      <c r="N49" s="36"/>
      <c r="O49" s="35"/>
      <c r="P49" s="35"/>
    </row>
    <row r="50" spans="1:16" s="70" customFormat="1" ht="15" customHeight="1" x14ac:dyDescent="0.25">
      <c r="A50" s="25"/>
      <c r="B50" s="26"/>
      <c r="C50" s="11" t="s">
        <v>113</v>
      </c>
      <c r="D50" s="11">
        <f t="shared" si="1"/>
        <v>43</v>
      </c>
      <c r="E50" s="69"/>
      <c r="F50" s="28"/>
      <c r="G50" s="81"/>
      <c r="H50" s="28" t="s">
        <v>114</v>
      </c>
      <c r="I50" s="29" t="s">
        <v>115</v>
      </c>
      <c r="J50" s="30"/>
      <c r="K50" s="35"/>
      <c r="L50" s="35"/>
      <c r="M50" s="35"/>
      <c r="N50" s="36"/>
      <c r="O50" s="35"/>
      <c r="P50" s="35"/>
    </row>
    <row r="51" spans="1:16" s="70" customFormat="1" ht="15" customHeight="1" x14ac:dyDescent="0.25">
      <c r="A51" s="25"/>
      <c r="B51" s="26"/>
      <c r="C51" s="11" t="s">
        <v>116</v>
      </c>
      <c r="D51" s="11">
        <f t="shared" si="1"/>
        <v>44</v>
      </c>
      <c r="E51" s="69"/>
      <c r="F51" s="28"/>
      <c r="G51" s="81"/>
      <c r="H51" s="28" t="s">
        <v>117</v>
      </c>
      <c r="I51" s="29" t="s">
        <v>118</v>
      </c>
      <c r="J51" s="30"/>
      <c r="K51" s="35"/>
      <c r="L51" s="35"/>
      <c r="M51" s="35"/>
      <c r="N51" s="36"/>
      <c r="O51" s="35"/>
      <c r="P51" s="35"/>
    </row>
    <row r="52" spans="1:16" s="70" customFormat="1" ht="15" customHeight="1" x14ac:dyDescent="0.25">
      <c r="A52" s="25"/>
      <c r="B52" s="26"/>
      <c r="C52" s="11" t="s">
        <v>119</v>
      </c>
      <c r="D52" s="11">
        <f t="shared" si="1"/>
        <v>45</v>
      </c>
      <c r="E52" s="69"/>
      <c r="F52" s="28"/>
      <c r="G52" s="81"/>
      <c r="H52" s="28" t="s">
        <v>120</v>
      </c>
      <c r="I52" s="29" t="s">
        <v>121</v>
      </c>
      <c r="J52" s="30"/>
      <c r="K52" s="35"/>
      <c r="L52" s="35"/>
      <c r="M52" s="35"/>
      <c r="N52" s="36"/>
      <c r="O52" s="35"/>
      <c r="P52" s="35"/>
    </row>
    <row r="53" spans="1:16" s="70" customFormat="1" ht="15" customHeight="1" x14ac:dyDescent="0.25">
      <c r="A53" s="25"/>
      <c r="B53" s="26"/>
      <c r="C53" s="26" t="s">
        <v>122</v>
      </c>
      <c r="D53" s="26">
        <f t="shared" si="1"/>
        <v>46</v>
      </c>
      <c r="E53" s="69"/>
      <c r="F53" s="28"/>
      <c r="G53" s="81"/>
      <c r="H53" s="28" t="s">
        <v>123</v>
      </c>
      <c r="I53" s="29" t="s">
        <v>124</v>
      </c>
      <c r="J53" s="30"/>
      <c r="K53" s="35"/>
      <c r="L53" s="35"/>
      <c r="M53" s="35">
        <v>455015.3</v>
      </c>
      <c r="N53" s="36">
        <v>848328.2333333334</v>
      </c>
      <c r="O53" s="35">
        <v>848328.2333333334</v>
      </c>
      <c r="P53" s="35">
        <v>848328.2333333334</v>
      </c>
    </row>
    <row r="54" spans="1:16" s="70" customFormat="1" ht="15" customHeight="1" x14ac:dyDescent="0.25">
      <c r="A54" s="25"/>
      <c r="B54" s="26"/>
      <c r="C54" s="26" t="s">
        <v>125</v>
      </c>
      <c r="D54" s="26">
        <f t="shared" si="1"/>
        <v>47</v>
      </c>
      <c r="E54" s="69"/>
      <c r="F54" s="82"/>
      <c r="G54" s="83"/>
      <c r="H54" s="28" t="s">
        <v>126</v>
      </c>
      <c r="I54" s="83" t="s">
        <v>127</v>
      </c>
      <c r="J54" s="48"/>
      <c r="K54" s="49">
        <v>526024.63</v>
      </c>
      <c r="L54" s="49">
        <v>471000</v>
      </c>
      <c r="M54" s="49">
        <v>324025.32</v>
      </c>
      <c r="N54" s="50">
        <v>150000</v>
      </c>
      <c r="O54" s="49">
        <v>150000</v>
      </c>
      <c r="P54" s="49">
        <v>150000</v>
      </c>
    </row>
    <row r="55" spans="1:16" s="70" customFormat="1" ht="15" customHeight="1" x14ac:dyDescent="0.25">
      <c r="A55" s="25"/>
      <c r="B55" s="26"/>
      <c r="C55" s="11" t="s">
        <v>128</v>
      </c>
      <c r="D55" s="11">
        <f t="shared" si="1"/>
        <v>48</v>
      </c>
      <c r="E55" s="69"/>
      <c r="F55" s="82"/>
      <c r="G55" s="83"/>
      <c r="H55" s="28" t="s">
        <v>129</v>
      </c>
      <c r="I55" s="83" t="s">
        <v>130</v>
      </c>
      <c r="J55" s="48"/>
      <c r="K55" s="49">
        <v>842</v>
      </c>
      <c r="L55" s="49"/>
      <c r="M55" s="49">
        <v>15657.32</v>
      </c>
      <c r="N55" s="50"/>
      <c r="O55" s="49"/>
      <c r="P55" s="49"/>
    </row>
    <row r="56" spans="1:16" s="26" customFormat="1" ht="15" customHeight="1" x14ac:dyDescent="0.25">
      <c r="A56" s="84"/>
      <c r="B56" s="85"/>
      <c r="C56" s="86" t="s">
        <v>131</v>
      </c>
      <c r="D56" s="86">
        <f t="shared" si="1"/>
        <v>49</v>
      </c>
      <c r="E56" s="69"/>
      <c r="F56" s="82"/>
      <c r="G56" s="83"/>
      <c r="H56" s="28" t="s">
        <v>132</v>
      </c>
      <c r="I56" s="83" t="s">
        <v>133</v>
      </c>
      <c r="J56" s="48"/>
      <c r="K56" s="49"/>
      <c r="L56" s="49"/>
      <c r="M56" s="49"/>
      <c r="N56" s="50"/>
      <c r="O56" s="49"/>
      <c r="P56" s="49"/>
    </row>
    <row r="57" spans="1:16" s="26" customFormat="1" ht="15" customHeight="1" x14ac:dyDescent="0.25">
      <c r="C57" s="11" t="s">
        <v>134</v>
      </c>
      <c r="D57" s="11">
        <f>+D56+1</f>
        <v>50</v>
      </c>
      <c r="E57" s="69"/>
      <c r="F57" s="20" t="s">
        <v>25</v>
      </c>
      <c r="G57" s="21" t="s">
        <v>135</v>
      </c>
      <c r="H57" s="87"/>
      <c r="I57" s="88"/>
      <c r="J57" s="194"/>
      <c r="K57" s="89">
        <v>2109800.5299999993</v>
      </c>
      <c r="L57" s="89">
        <v>5637751.4469599556</v>
      </c>
      <c r="M57" s="89">
        <v>5297987.8577333279</v>
      </c>
      <c r="N57" s="89">
        <v>6407963.5387666607</v>
      </c>
      <c r="O57" s="89">
        <v>3482090.2917333399</v>
      </c>
      <c r="P57" s="89">
        <v>1418508.168924212</v>
      </c>
    </row>
    <row r="58" spans="1:16" s="26" customFormat="1" ht="15" customHeight="1" x14ac:dyDescent="0.25">
      <c r="C58" s="26" t="s">
        <v>136</v>
      </c>
      <c r="D58" s="26">
        <f t="shared" si="1"/>
        <v>51</v>
      </c>
      <c r="E58" s="69"/>
      <c r="F58" s="28"/>
      <c r="G58" s="29"/>
      <c r="H58" s="28" t="s">
        <v>14</v>
      </c>
      <c r="I58" s="83" t="s">
        <v>137</v>
      </c>
      <c r="J58" s="195"/>
      <c r="K58" s="90">
        <v>1647576.0699999994</v>
      </c>
      <c r="L58" s="90">
        <v>4957855.16</v>
      </c>
      <c r="M58" s="90">
        <v>4962643.7477333276</v>
      </c>
      <c r="N58" s="91">
        <v>5797294.5587666603</v>
      </c>
      <c r="O58" s="90">
        <v>2871421.3117333399</v>
      </c>
      <c r="P58" s="90">
        <v>807839.18892421201</v>
      </c>
    </row>
    <row r="59" spans="1:16" s="26" customFormat="1" ht="15" customHeight="1" x14ac:dyDescent="0.25">
      <c r="C59" s="26" t="s">
        <v>138</v>
      </c>
      <c r="D59" s="26">
        <f t="shared" si="1"/>
        <v>52</v>
      </c>
      <c r="E59" s="69"/>
      <c r="F59" s="92"/>
      <c r="G59" s="28"/>
      <c r="H59" s="28" t="s">
        <v>17</v>
      </c>
      <c r="I59" s="83" t="s">
        <v>139</v>
      </c>
      <c r="J59" s="195"/>
      <c r="K59" s="49">
        <v>429684.39999999997</v>
      </c>
      <c r="L59" s="49">
        <v>634896.28695995524</v>
      </c>
      <c r="M59" s="49">
        <v>294675.13</v>
      </c>
      <c r="N59" s="50">
        <v>570000</v>
      </c>
      <c r="O59" s="49">
        <v>570000</v>
      </c>
      <c r="P59" s="49">
        <v>570000</v>
      </c>
    </row>
    <row r="60" spans="1:16" s="26" customFormat="1" ht="15" customHeight="1" x14ac:dyDescent="0.25">
      <c r="C60" s="26" t="s">
        <v>140</v>
      </c>
      <c r="D60" s="26">
        <f t="shared" si="1"/>
        <v>53</v>
      </c>
      <c r="E60" s="69"/>
      <c r="F60" s="92"/>
      <c r="G60" s="28"/>
      <c r="H60" s="28" t="s">
        <v>37</v>
      </c>
      <c r="I60" s="83" t="s">
        <v>141</v>
      </c>
      <c r="J60" s="195"/>
      <c r="K60" s="90">
        <v>32540.059999999998</v>
      </c>
      <c r="L60" s="90">
        <v>45000</v>
      </c>
      <c r="M60" s="90">
        <v>40668.979999999996</v>
      </c>
      <c r="N60" s="91">
        <v>40668.979999999996</v>
      </c>
      <c r="O60" s="90">
        <v>40668.979999999996</v>
      </c>
      <c r="P60" s="90">
        <v>40668.979999999996</v>
      </c>
    </row>
    <row r="61" spans="1:16" s="26" customFormat="1" ht="15" customHeight="1" x14ac:dyDescent="0.25">
      <c r="C61" s="11" t="s">
        <v>142</v>
      </c>
      <c r="D61" s="11">
        <f t="shared" si="1"/>
        <v>54</v>
      </c>
      <c r="E61" s="69"/>
      <c r="F61" s="20" t="s">
        <v>28</v>
      </c>
      <c r="G61" s="93" t="s">
        <v>143</v>
      </c>
      <c r="H61" s="28"/>
      <c r="I61" s="94"/>
      <c r="J61" s="196"/>
      <c r="K61" s="95">
        <v>1512.8</v>
      </c>
      <c r="L61" s="95"/>
      <c r="M61" s="89">
        <v>549</v>
      </c>
      <c r="N61" s="96"/>
      <c r="O61" s="95"/>
      <c r="P61" s="95"/>
    </row>
    <row r="62" spans="1:16" s="11" customFormat="1" ht="15" customHeight="1" x14ac:dyDescent="0.25">
      <c r="C62" s="11" t="s">
        <v>144</v>
      </c>
      <c r="D62" s="11">
        <f t="shared" si="1"/>
        <v>55</v>
      </c>
      <c r="E62" s="97"/>
      <c r="F62" s="98" t="s">
        <v>31</v>
      </c>
      <c r="G62" s="99" t="s">
        <v>145</v>
      </c>
      <c r="H62" s="98"/>
      <c r="I62" s="100"/>
      <c r="J62" s="197"/>
      <c r="K62" s="101">
        <v>12851.47</v>
      </c>
      <c r="L62" s="101">
        <v>6000</v>
      </c>
      <c r="M62" s="101">
        <v>11264.43</v>
      </c>
      <c r="N62" s="102">
        <v>9000</v>
      </c>
      <c r="O62" s="101">
        <v>9000</v>
      </c>
      <c r="P62" s="101">
        <v>9000</v>
      </c>
    </row>
    <row r="63" spans="1:16" s="11" customFormat="1" ht="15" customHeight="1" x14ac:dyDescent="0.25">
      <c r="C63" s="11" t="s">
        <v>146</v>
      </c>
      <c r="D63" s="11">
        <f>+D62+1</f>
        <v>56</v>
      </c>
      <c r="E63" s="69"/>
      <c r="F63" s="20" t="s">
        <v>34</v>
      </c>
      <c r="G63" s="93" t="s">
        <v>147</v>
      </c>
      <c r="H63" s="103"/>
      <c r="I63" s="93"/>
      <c r="J63" s="196"/>
      <c r="K63" s="95">
        <v>3220258.11</v>
      </c>
      <c r="L63" s="95">
        <v>3311060.8490097402</v>
      </c>
      <c r="M63" s="95">
        <v>3720211.1300000008</v>
      </c>
      <c r="N63" s="95">
        <v>4647733.9636927936</v>
      </c>
      <c r="O63" s="95">
        <v>5396860.5109252408</v>
      </c>
      <c r="P63" s="95">
        <v>5827354.5928337499</v>
      </c>
    </row>
    <row r="64" spans="1:16" s="26" customFormat="1" ht="15" customHeight="1" x14ac:dyDescent="0.25">
      <c r="C64" s="26" t="s">
        <v>148</v>
      </c>
      <c r="D64" s="26">
        <f t="shared" si="1"/>
        <v>57</v>
      </c>
      <c r="E64" s="69"/>
      <c r="F64" s="28"/>
      <c r="G64" s="94"/>
      <c r="H64" s="28" t="s">
        <v>14</v>
      </c>
      <c r="I64" s="29" t="s">
        <v>149</v>
      </c>
      <c r="J64" s="161"/>
      <c r="K64" s="49">
        <v>657715.69999999995</v>
      </c>
      <c r="L64" s="49">
        <v>789614.7778409092</v>
      </c>
      <c r="M64" s="49">
        <v>931445.57000000053</v>
      </c>
      <c r="N64" s="50">
        <v>1102418.8153407588</v>
      </c>
      <c r="O64" s="49">
        <v>1447846.2128178212</v>
      </c>
      <c r="P64" s="49">
        <v>1688204.1057010365</v>
      </c>
    </row>
    <row r="65" spans="1:16" s="26" customFormat="1" ht="15" customHeight="1" x14ac:dyDescent="0.25">
      <c r="C65" s="26" t="s">
        <v>150</v>
      </c>
      <c r="D65" s="26">
        <f t="shared" si="1"/>
        <v>58</v>
      </c>
      <c r="E65" s="69"/>
      <c r="F65" s="28"/>
      <c r="G65" s="94"/>
      <c r="H65" s="28" t="s">
        <v>17</v>
      </c>
      <c r="I65" s="29" t="s">
        <v>151</v>
      </c>
      <c r="J65" s="161"/>
      <c r="K65" s="49">
        <v>135130.57999999999</v>
      </c>
      <c r="L65" s="49">
        <v>126041</v>
      </c>
      <c r="M65" s="49">
        <v>75779.789999999994</v>
      </c>
      <c r="N65" s="50">
        <v>154019.71000000002</v>
      </c>
      <c r="O65" s="49">
        <v>154019.71000000002</v>
      </c>
      <c r="P65" s="49">
        <v>154019.71000000002</v>
      </c>
    </row>
    <row r="66" spans="1:16" s="26" customFormat="1" ht="15" customHeight="1" x14ac:dyDescent="0.25">
      <c r="C66" s="26" t="s">
        <v>152</v>
      </c>
      <c r="D66" s="26">
        <f t="shared" si="1"/>
        <v>59</v>
      </c>
      <c r="E66" s="69"/>
      <c r="F66" s="28"/>
      <c r="G66" s="94"/>
      <c r="H66" s="28" t="s">
        <v>37</v>
      </c>
      <c r="I66" s="29" t="s">
        <v>153</v>
      </c>
      <c r="J66" s="161"/>
      <c r="K66" s="49"/>
      <c r="L66" s="49"/>
      <c r="M66" s="49">
        <v>8709.64</v>
      </c>
      <c r="N66" s="50">
        <v>33883.460000000006</v>
      </c>
      <c r="O66" s="49">
        <v>33883.460000000006</v>
      </c>
      <c r="P66" s="49">
        <v>33883.460000000006</v>
      </c>
    </row>
    <row r="67" spans="1:16" s="26" customFormat="1" ht="15" customHeight="1" x14ac:dyDescent="0.25">
      <c r="C67" s="26" t="s">
        <v>154</v>
      </c>
      <c r="D67" s="26">
        <f t="shared" si="1"/>
        <v>60</v>
      </c>
      <c r="E67" s="69"/>
      <c r="F67" s="28"/>
      <c r="G67" s="94"/>
      <c r="H67" s="28" t="s">
        <v>48</v>
      </c>
      <c r="I67" s="29" t="s">
        <v>155</v>
      </c>
      <c r="J67" s="161"/>
      <c r="K67" s="49">
        <v>202239.25</v>
      </c>
      <c r="L67" s="49">
        <v>248628.62980519474</v>
      </c>
      <c r="M67" s="49">
        <v>689410.19000000018</v>
      </c>
      <c r="N67" s="49">
        <v>724927.57956496673</v>
      </c>
      <c r="O67" s="49">
        <v>865404.79869490035</v>
      </c>
      <c r="P67" s="49">
        <v>1005882.0178248339</v>
      </c>
    </row>
    <row r="68" spans="1:16" s="26" customFormat="1" ht="15" customHeight="1" x14ac:dyDescent="0.25">
      <c r="C68" s="26" t="s">
        <v>156</v>
      </c>
      <c r="D68" s="26">
        <f t="shared" si="1"/>
        <v>61</v>
      </c>
      <c r="E68" s="69"/>
      <c r="F68" s="28"/>
      <c r="G68" s="94"/>
      <c r="H68" s="28" t="s">
        <v>96</v>
      </c>
      <c r="I68" s="29" t="s">
        <v>157</v>
      </c>
      <c r="J68" s="161"/>
      <c r="K68" s="49">
        <v>2225172.58</v>
      </c>
      <c r="L68" s="49">
        <v>2146776.5354545452</v>
      </c>
      <c r="M68" s="49">
        <v>2014865.9400000002</v>
      </c>
      <c r="N68" s="49">
        <v>2632484.3987870687</v>
      </c>
      <c r="O68" s="49">
        <v>2895706.3294125195</v>
      </c>
      <c r="P68" s="49">
        <v>2945365.2993078791</v>
      </c>
    </row>
    <row r="69" spans="1:16" s="11" customFormat="1" ht="15" customHeight="1" x14ac:dyDescent="0.25">
      <c r="C69" s="11" t="s">
        <v>158</v>
      </c>
      <c r="D69" s="11">
        <f t="shared" si="1"/>
        <v>62</v>
      </c>
      <c r="E69" s="78"/>
      <c r="F69" s="20" t="s">
        <v>67</v>
      </c>
      <c r="G69" s="93" t="s">
        <v>159</v>
      </c>
      <c r="H69" s="104"/>
      <c r="I69" s="88"/>
      <c r="J69" s="194"/>
      <c r="K69" s="89">
        <v>213365.44999999998</v>
      </c>
      <c r="L69" s="89">
        <v>221000</v>
      </c>
      <c r="M69" s="89">
        <v>231063.31</v>
      </c>
      <c r="N69" s="105">
        <v>235000</v>
      </c>
      <c r="O69" s="105">
        <v>235000</v>
      </c>
      <c r="P69" s="199">
        <v>235000</v>
      </c>
    </row>
    <row r="70" spans="1:16" s="11" customFormat="1" ht="15" customHeight="1" x14ac:dyDescent="0.25">
      <c r="C70" s="11" t="s">
        <v>160</v>
      </c>
      <c r="D70" s="11">
        <f t="shared" si="1"/>
        <v>63</v>
      </c>
      <c r="E70" s="69"/>
      <c r="F70" s="20" t="s">
        <v>70</v>
      </c>
      <c r="G70" s="93" t="s">
        <v>161</v>
      </c>
      <c r="H70" s="103"/>
      <c r="I70" s="93"/>
      <c r="J70" s="196"/>
      <c r="K70" s="95">
        <v>55607.78</v>
      </c>
      <c r="L70" s="95">
        <v>82931.954333333342</v>
      </c>
      <c r="M70" s="95">
        <v>58347.396666666675</v>
      </c>
      <c r="N70" s="96">
        <v>62754.880000000012</v>
      </c>
      <c r="O70" s="95">
        <v>60554.910333333341</v>
      </c>
      <c r="P70" s="95">
        <v>37121.293000000012</v>
      </c>
    </row>
    <row r="71" spans="1:16" s="26" customFormat="1" ht="15" customHeight="1" x14ac:dyDescent="0.25">
      <c r="C71" s="11" t="s">
        <v>162</v>
      </c>
      <c r="D71" s="11">
        <f t="shared" si="1"/>
        <v>64</v>
      </c>
      <c r="E71" s="69"/>
      <c r="F71" s="28"/>
      <c r="G71" s="94"/>
      <c r="H71" s="28" t="s">
        <v>14</v>
      </c>
      <c r="I71" s="29" t="s">
        <v>163</v>
      </c>
      <c r="J71" s="161"/>
      <c r="K71" s="49"/>
      <c r="L71" s="49"/>
      <c r="M71" s="49"/>
      <c r="N71" s="50"/>
      <c r="O71" s="49"/>
      <c r="P71" s="49"/>
    </row>
    <row r="72" spans="1:16" s="11" customFormat="1" ht="15" customHeight="1" x14ac:dyDescent="0.25">
      <c r="C72" s="11" t="s">
        <v>164</v>
      </c>
      <c r="D72" s="11">
        <f t="shared" si="1"/>
        <v>65</v>
      </c>
      <c r="E72" s="78"/>
      <c r="F72" s="20"/>
      <c r="G72" s="93"/>
      <c r="H72" s="28" t="s">
        <v>17</v>
      </c>
      <c r="I72" s="29" t="s">
        <v>165</v>
      </c>
      <c r="J72" s="196"/>
      <c r="K72" s="95"/>
      <c r="L72" s="95"/>
      <c r="M72" s="95"/>
      <c r="N72" s="96"/>
      <c r="O72" s="95"/>
      <c r="P72" s="95"/>
    </row>
    <row r="73" spans="1:16" s="26" customFormat="1" ht="15" customHeight="1" x14ac:dyDescent="0.25">
      <c r="C73" s="26" t="s">
        <v>166</v>
      </c>
      <c r="D73" s="26">
        <f t="shared" si="1"/>
        <v>66</v>
      </c>
      <c r="E73" s="69"/>
      <c r="F73" s="28"/>
      <c r="G73" s="94"/>
      <c r="H73" s="28" t="s">
        <v>37</v>
      </c>
      <c r="I73" s="29" t="s">
        <v>167</v>
      </c>
      <c r="J73" s="161"/>
      <c r="K73" s="49">
        <v>55607.78</v>
      </c>
      <c r="L73" s="49">
        <v>82931.954333333342</v>
      </c>
      <c r="M73" s="49">
        <v>58347.396666666675</v>
      </c>
      <c r="N73" s="50">
        <v>62754.880000000012</v>
      </c>
      <c r="O73" s="49">
        <v>60554.910333333341</v>
      </c>
      <c r="P73" s="49">
        <v>37121.293000000012</v>
      </c>
    </row>
    <row r="74" spans="1:16" s="11" customFormat="1" ht="15" customHeight="1" x14ac:dyDescent="0.25">
      <c r="C74" s="11" t="s">
        <v>168</v>
      </c>
      <c r="D74" s="11">
        <f t="shared" si="1"/>
        <v>67</v>
      </c>
      <c r="E74" s="78"/>
      <c r="F74" s="20" t="s">
        <v>73</v>
      </c>
      <c r="G74" s="93" t="s">
        <v>169</v>
      </c>
      <c r="H74" s="103"/>
      <c r="I74" s="93"/>
      <c r="J74" s="196"/>
      <c r="K74" s="95"/>
      <c r="L74" s="95"/>
      <c r="M74" s="95"/>
      <c r="N74" s="96"/>
      <c r="O74" s="95"/>
      <c r="P74" s="95"/>
    </row>
    <row r="75" spans="1:16" s="11" customFormat="1" ht="15" customHeight="1" x14ac:dyDescent="0.25">
      <c r="C75" s="11" t="s">
        <v>170</v>
      </c>
      <c r="D75" s="11">
        <f t="shared" si="1"/>
        <v>68</v>
      </c>
      <c r="E75" s="78"/>
      <c r="F75" s="20" t="s">
        <v>171</v>
      </c>
      <c r="G75" s="93" t="s">
        <v>172</v>
      </c>
      <c r="H75" s="103"/>
      <c r="I75" s="93"/>
      <c r="J75" s="196"/>
      <c r="K75" s="95">
        <v>-349.7</v>
      </c>
      <c r="L75" s="95"/>
      <c r="M75" s="95">
        <v>3508.11</v>
      </c>
      <c r="N75" s="96"/>
      <c r="O75" s="95"/>
      <c r="P75" s="95"/>
    </row>
    <row r="76" spans="1:16" s="26" customFormat="1" ht="15" customHeight="1" x14ac:dyDescent="0.25">
      <c r="A76" s="106" t="s">
        <v>173</v>
      </c>
      <c r="B76" s="106"/>
      <c r="C76" s="11" t="s">
        <v>174</v>
      </c>
      <c r="D76" s="11">
        <f t="shared" si="1"/>
        <v>69</v>
      </c>
      <c r="E76" s="107"/>
      <c r="F76" s="82"/>
      <c r="G76" s="94"/>
      <c r="H76" s="28" t="s">
        <v>14</v>
      </c>
      <c r="I76" s="94" t="s">
        <v>175</v>
      </c>
      <c r="J76" s="161"/>
      <c r="K76" s="49"/>
      <c r="L76" s="49"/>
      <c r="M76" s="49"/>
      <c r="N76" s="50"/>
      <c r="O76" s="49"/>
      <c r="P76" s="49"/>
    </row>
    <row r="77" spans="1:16" s="26" customFormat="1" ht="15" customHeight="1" x14ac:dyDescent="0.25">
      <c r="A77" s="106" t="s">
        <v>176</v>
      </c>
      <c r="B77" s="106"/>
      <c r="C77" s="11" t="s">
        <v>177</v>
      </c>
      <c r="D77" s="11">
        <f t="shared" si="1"/>
        <v>70</v>
      </c>
      <c r="E77" s="107"/>
      <c r="F77" s="82"/>
      <c r="G77" s="94"/>
      <c r="H77" s="28" t="s">
        <v>17</v>
      </c>
      <c r="I77" s="94" t="s">
        <v>178</v>
      </c>
      <c r="J77" s="161"/>
      <c r="K77" s="49">
        <v>-349.7</v>
      </c>
      <c r="L77" s="49"/>
      <c r="M77" s="49">
        <v>3508.11</v>
      </c>
      <c r="N77" s="50"/>
      <c r="O77" s="49"/>
      <c r="P77" s="49"/>
    </row>
    <row r="78" spans="1:16" s="11" customFormat="1" ht="15" customHeight="1" x14ac:dyDescent="0.25">
      <c r="C78" s="11" t="s">
        <v>179</v>
      </c>
      <c r="D78" s="11">
        <f t="shared" si="1"/>
        <v>71</v>
      </c>
      <c r="E78" s="107"/>
      <c r="F78" s="20" t="s">
        <v>180</v>
      </c>
      <c r="G78" s="93" t="s">
        <v>181</v>
      </c>
      <c r="H78" s="103"/>
      <c r="I78" s="93"/>
      <c r="J78" s="196"/>
      <c r="K78" s="95">
        <v>1924254.75</v>
      </c>
      <c r="L78" s="95">
        <v>1495211</v>
      </c>
      <c r="M78" s="95">
        <v>3689655.3256000001</v>
      </c>
      <c r="N78" s="95">
        <v>2036865.4</v>
      </c>
      <c r="O78" s="95">
        <v>646277.36</v>
      </c>
      <c r="P78" s="95">
        <v>680970.04</v>
      </c>
    </row>
    <row r="79" spans="1:16" s="26" customFormat="1" ht="15" customHeight="1" x14ac:dyDescent="0.25">
      <c r="C79" s="26" t="s">
        <v>182</v>
      </c>
      <c r="D79" s="26">
        <f t="shared" si="1"/>
        <v>72</v>
      </c>
      <c r="E79" s="107"/>
      <c r="F79" s="82"/>
      <c r="G79" s="94"/>
      <c r="H79" s="28" t="s">
        <v>14</v>
      </c>
      <c r="I79" s="94" t="s">
        <v>183</v>
      </c>
      <c r="J79" s="161"/>
      <c r="K79" s="49"/>
      <c r="L79" s="49"/>
      <c r="M79" s="49"/>
      <c r="N79" s="50"/>
      <c r="O79" s="49"/>
      <c r="P79" s="49"/>
    </row>
    <row r="80" spans="1:16" s="26" customFormat="1" ht="15" customHeight="1" x14ac:dyDescent="0.25">
      <c r="C80" s="26" t="s">
        <v>184</v>
      </c>
      <c r="D80" s="26">
        <f t="shared" si="1"/>
        <v>73</v>
      </c>
      <c r="E80" s="107"/>
      <c r="F80" s="82"/>
      <c r="G80" s="94"/>
      <c r="H80" s="28" t="s">
        <v>17</v>
      </c>
      <c r="I80" s="94" t="s">
        <v>185</v>
      </c>
      <c r="J80" s="161"/>
      <c r="K80" s="49"/>
      <c r="L80" s="49"/>
      <c r="M80" s="49"/>
      <c r="N80" s="50"/>
      <c r="O80" s="49"/>
      <c r="P80" s="49"/>
    </row>
    <row r="81" spans="1:16" s="26" customFormat="1" x14ac:dyDescent="0.25">
      <c r="C81" s="26" t="s">
        <v>186</v>
      </c>
      <c r="D81" s="26">
        <f t="shared" si="1"/>
        <v>74</v>
      </c>
      <c r="E81" s="107"/>
      <c r="F81" s="82"/>
      <c r="G81" s="94"/>
      <c r="H81" s="28" t="s">
        <v>37</v>
      </c>
      <c r="I81" s="94" t="s">
        <v>187</v>
      </c>
      <c r="J81" s="161"/>
      <c r="K81" s="49">
        <v>1746321.13</v>
      </c>
      <c r="L81" s="49">
        <v>1260211</v>
      </c>
      <c r="M81" s="49">
        <v>3006564.05</v>
      </c>
      <c r="N81" s="50">
        <v>1405366</v>
      </c>
      <c r="O81" s="49">
        <v>0</v>
      </c>
      <c r="P81" s="49">
        <v>0</v>
      </c>
    </row>
    <row r="82" spans="1:16" s="26" customFormat="1" x14ac:dyDescent="0.25">
      <c r="C82" s="26" t="s">
        <v>188</v>
      </c>
      <c r="D82" s="26">
        <f t="shared" si="1"/>
        <v>75</v>
      </c>
      <c r="E82" s="107"/>
      <c r="F82" s="82"/>
      <c r="G82" s="94"/>
      <c r="H82" s="28" t="s">
        <v>48</v>
      </c>
      <c r="I82" s="94" t="s">
        <v>189</v>
      </c>
      <c r="J82" s="161"/>
      <c r="K82" s="49">
        <v>177933.62</v>
      </c>
      <c r="L82" s="49">
        <v>235000</v>
      </c>
      <c r="M82" s="49">
        <v>683091.27560000005</v>
      </c>
      <c r="N82" s="50">
        <v>631499.4</v>
      </c>
      <c r="O82" s="49">
        <v>646277.36</v>
      </c>
      <c r="P82" s="49">
        <v>680970.04</v>
      </c>
    </row>
    <row r="83" spans="1:16" s="18" customFormat="1" x14ac:dyDescent="0.25">
      <c r="A83" s="109"/>
      <c r="B83" s="110"/>
      <c r="C83" s="110"/>
      <c r="D83" s="110"/>
      <c r="E83" s="340" t="s">
        <v>190</v>
      </c>
      <c r="F83" s="340"/>
      <c r="G83" s="340"/>
      <c r="H83" s="340"/>
      <c r="I83" s="340"/>
      <c r="J83" s="341"/>
      <c r="K83" s="111">
        <v>8197676.879999999</v>
      </c>
      <c r="L83" s="111">
        <v>11301581.25030303</v>
      </c>
      <c r="M83" s="111">
        <v>13854631.189999994</v>
      </c>
      <c r="N83" s="111">
        <v>15027646.015792787</v>
      </c>
      <c r="O83" s="111">
        <v>10958111.306325246</v>
      </c>
      <c r="P83" s="111">
        <v>9336282.3280912973</v>
      </c>
    </row>
    <row r="84" spans="1:16" s="34" customFormat="1" x14ac:dyDescent="0.25">
      <c r="A84" s="112"/>
      <c r="B84" s="113"/>
      <c r="C84" s="113"/>
      <c r="D84" s="113"/>
      <c r="E84" s="114"/>
      <c r="F84" s="115"/>
      <c r="G84" s="116"/>
      <c r="H84" s="117"/>
      <c r="I84" s="116"/>
      <c r="J84" s="118"/>
      <c r="K84" s="139"/>
      <c r="L84" s="119"/>
      <c r="M84" s="119"/>
      <c r="N84" s="119"/>
      <c r="O84" s="119"/>
      <c r="P84" s="163"/>
    </row>
    <row r="85" spans="1:16" s="7" customFormat="1" ht="42.6" customHeight="1" x14ac:dyDescent="0.25">
      <c r="A85" s="5"/>
      <c r="B85" s="6"/>
      <c r="C85" s="6"/>
      <c r="D85" s="6"/>
      <c r="E85" s="342" t="s">
        <v>0</v>
      </c>
      <c r="F85" s="342"/>
      <c r="G85" s="342"/>
      <c r="H85" s="342"/>
      <c r="I85" s="342"/>
      <c r="J85" s="343"/>
      <c r="K85" s="344" t="s">
        <v>1</v>
      </c>
      <c r="L85" s="345" t="s">
        <v>2</v>
      </c>
      <c r="M85" s="347" t="s">
        <v>3</v>
      </c>
      <c r="N85" s="347" t="s">
        <v>4</v>
      </c>
      <c r="O85" s="347" t="s">
        <v>5</v>
      </c>
      <c r="P85" s="347" t="s">
        <v>6</v>
      </c>
    </row>
    <row r="86" spans="1:16" s="7" customFormat="1" x14ac:dyDescent="0.25">
      <c r="A86" s="8"/>
      <c r="B86" s="9"/>
      <c r="C86" s="9"/>
      <c r="D86" s="9"/>
      <c r="E86" s="342"/>
      <c r="F86" s="342"/>
      <c r="G86" s="342"/>
      <c r="H86" s="342"/>
      <c r="I86" s="342"/>
      <c r="J86" s="343"/>
      <c r="K86" s="344"/>
      <c r="L86" s="346"/>
      <c r="M86" s="348"/>
      <c r="N86" s="349"/>
      <c r="O86" s="350"/>
      <c r="P86" s="348"/>
    </row>
    <row r="87" spans="1:16" s="110" customFormat="1" ht="15.75" thickBot="1" x14ac:dyDescent="0.3">
      <c r="A87" s="120"/>
      <c r="B87" s="121"/>
      <c r="C87" s="121"/>
      <c r="D87" s="121"/>
      <c r="E87" s="332" t="s">
        <v>191</v>
      </c>
      <c r="F87" s="333"/>
      <c r="G87" s="333"/>
      <c r="H87" s="333"/>
      <c r="I87" s="333"/>
      <c r="J87" s="333"/>
      <c r="K87" s="122">
        <v>712871.25</v>
      </c>
      <c r="L87" s="122">
        <v>244878.76969696954</v>
      </c>
      <c r="M87" s="122">
        <v>455806.62000000477</v>
      </c>
      <c r="N87" s="122">
        <v>334774.98420721292</v>
      </c>
      <c r="O87" s="123">
        <v>389633.69367475435</v>
      </c>
      <c r="P87" s="122">
        <v>422402.6719087027</v>
      </c>
    </row>
    <row r="88" spans="1:16" s="110" customFormat="1" ht="15.75" thickTop="1" x14ac:dyDescent="0.25">
      <c r="A88" s="109"/>
      <c r="E88" s="124"/>
      <c r="F88" s="125"/>
      <c r="G88" s="125"/>
      <c r="H88" s="126"/>
      <c r="I88" s="127"/>
      <c r="J88" s="128"/>
      <c r="K88" s="129"/>
      <c r="L88" s="129"/>
      <c r="M88" s="129"/>
      <c r="N88" s="129"/>
      <c r="O88" s="130"/>
      <c r="P88" s="129"/>
    </row>
    <row r="89" spans="1:16" s="18" customFormat="1" x14ac:dyDescent="0.25">
      <c r="A89" s="109"/>
      <c r="B89" s="110"/>
      <c r="C89" s="110" t="s">
        <v>192</v>
      </c>
      <c r="D89" s="110">
        <f>+D82+1</f>
        <v>76</v>
      </c>
      <c r="E89" s="124" t="s">
        <v>193</v>
      </c>
      <c r="F89" s="126" t="s">
        <v>194</v>
      </c>
      <c r="G89" s="125"/>
      <c r="H89" s="126"/>
      <c r="I89" s="127"/>
      <c r="J89" s="128"/>
      <c r="K89" s="129"/>
      <c r="L89" s="129"/>
      <c r="M89" s="129"/>
      <c r="N89" s="129"/>
      <c r="O89" s="130"/>
      <c r="P89" s="129"/>
    </row>
    <row r="90" spans="1:16" s="18" customFormat="1" x14ac:dyDescent="0.25">
      <c r="A90" s="109"/>
      <c r="B90" s="110"/>
      <c r="C90" s="110" t="s">
        <v>195</v>
      </c>
      <c r="D90" s="110">
        <f>+D89+1</f>
        <v>77</v>
      </c>
      <c r="E90" s="131"/>
      <c r="F90" s="132" t="s">
        <v>11</v>
      </c>
      <c r="G90" s="127" t="s">
        <v>196</v>
      </c>
      <c r="H90" s="125"/>
      <c r="I90" s="127"/>
      <c r="J90" s="128"/>
      <c r="K90" s="129">
        <v>332.48</v>
      </c>
      <c r="L90" s="129">
        <v>332</v>
      </c>
      <c r="M90" s="129"/>
      <c r="N90" s="129">
        <v>332</v>
      </c>
      <c r="O90" s="130">
        <v>332</v>
      </c>
      <c r="P90" s="129"/>
    </row>
    <row r="91" spans="1:16" s="18" customFormat="1" x14ac:dyDescent="0.25">
      <c r="A91" s="109"/>
      <c r="B91" s="110"/>
      <c r="C91" s="110" t="s">
        <v>197</v>
      </c>
      <c r="D91" s="110">
        <f>+D90+1</f>
        <v>78</v>
      </c>
      <c r="E91" s="131"/>
      <c r="F91" s="132" t="s">
        <v>22</v>
      </c>
      <c r="G91" s="127" t="s">
        <v>198</v>
      </c>
      <c r="H91" s="125"/>
      <c r="I91" s="127"/>
      <c r="J91" s="128"/>
      <c r="K91" s="133">
        <v>687.59</v>
      </c>
      <c r="L91" s="129">
        <v>688</v>
      </c>
      <c r="M91" s="129">
        <v>643</v>
      </c>
      <c r="N91" s="129">
        <v>688</v>
      </c>
      <c r="O91" s="130">
        <v>688</v>
      </c>
      <c r="P91" s="129"/>
    </row>
    <row r="92" spans="1:16" s="18" customFormat="1" x14ac:dyDescent="0.25">
      <c r="A92" s="109"/>
      <c r="B92" s="110"/>
      <c r="C92" s="110"/>
      <c r="D92" s="110"/>
      <c r="E92" s="334" t="s">
        <v>199</v>
      </c>
      <c r="F92" s="334"/>
      <c r="G92" s="334"/>
      <c r="H92" s="334"/>
      <c r="I92" s="334"/>
      <c r="J92" s="335"/>
      <c r="K92" s="134">
        <v>-355.11</v>
      </c>
      <c r="L92" s="134">
        <v>-356</v>
      </c>
      <c r="M92" s="134">
        <v>-643</v>
      </c>
      <c r="N92" s="134">
        <v>-356</v>
      </c>
      <c r="O92" s="135">
        <v>-356</v>
      </c>
      <c r="P92" s="134"/>
    </row>
    <row r="93" spans="1:16" s="34" customFormat="1" x14ac:dyDescent="0.25">
      <c r="A93" s="112"/>
      <c r="B93" s="113"/>
      <c r="C93" s="113"/>
      <c r="D93" s="113"/>
      <c r="E93" s="136"/>
      <c r="F93" s="115"/>
      <c r="G93" s="116"/>
      <c r="H93" s="137"/>
      <c r="I93" s="116"/>
      <c r="J93" s="118"/>
      <c r="K93" s="138"/>
      <c r="L93" s="138"/>
      <c r="M93" s="138"/>
      <c r="N93" s="138"/>
      <c r="O93" s="139"/>
      <c r="P93" s="138"/>
    </row>
    <row r="94" spans="1:16" s="18" customFormat="1" x14ac:dyDescent="0.25">
      <c r="A94" s="109"/>
      <c r="B94" s="110"/>
      <c r="C94" s="110" t="s">
        <v>200</v>
      </c>
      <c r="D94" s="110">
        <f>+D91+1</f>
        <v>79</v>
      </c>
      <c r="E94" s="124" t="s">
        <v>201</v>
      </c>
      <c r="F94" s="126" t="s">
        <v>202</v>
      </c>
      <c r="G94" s="125"/>
      <c r="H94" s="140"/>
      <c r="I94" s="127"/>
      <c r="J94" s="128"/>
      <c r="K94" s="129"/>
      <c r="L94" s="129"/>
      <c r="M94" s="129"/>
      <c r="N94" s="129"/>
      <c r="O94" s="130"/>
      <c r="P94" s="129"/>
    </row>
    <row r="95" spans="1:16" s="18" customFormat="1" x14ac:dyDescent="0.25">
      <c r="A95" s="109"/>
      <c r="B95" s="110"/>
      <c r="C95" s="110" t="s">
        <v>203</v>
      </c>
      <c r="D95" s="110">
        <f>+D94+1</f>
        <v>80</v>
      </c>
      <c r="E95" s="131"/>
      <c r="F95" s="132" t="s">
        <v>11</v>
      </c>
      <c r="G95" s="126" t="s">
        <v>204</v>
      </c>
      <c r="H95" s="125"/>
      <c r="I95" s="140"/>
      <c r="J95" s="141"/>
      <c r="K95" s="142"/>
      <c r="L95" s="142"/>
      <c r="M95" s="142"/>
      <c r="N95" s="142"/>
      <c r="O95" s="143"/>
      <c r="P95" s="142"/>
    </row>
    <row r="96" spans="1:16" s="18" customFormat="1" x14ac:dyDescent="0.25">
      <c r="A96" s="109"/>
      <c r="B96" s="110"/>
      <c r="C96" s="110" t="s">
        <v>205</v>
      </c>
      <c r="D96" s="110">
        <f>+D95+1</f>
        <v>81</v>
      </c>
      <c r="E96" s="131"/>
      <c r="F96" s="132" t="s">
        <v>22</v>
      </c>
      <c r="G96" s="126" t="s">
        <v>206</v>
      </c>
      <c r="H96" s="125"/>
      <c r="I96" s="140"/>
      <c r="J96" s="141"/>
      <c r="K96" s="142"/>
      <c r="L96" s="142"/>
      <c r="M96" s="142"/>
      <c r="N96" s="142"/>
      <c r="O96" s="143"/>
      <c r="P96" s="142"/>
    </row>
    <row r="97" spans="1:16" s="18" customFormat="1" x14ac:dyDescent="0.25">
      <c r="A97" s="109"/>
      <c r="B97" s="110"/>
      <c r="C97" s="110"/>
      <c r="D97" s="110"/>
      <c r="E97" s="334" t="s">
        <v>207</v>
      </c>
      <c r="F97" s="334"/>
      <c r="G97" s="334"/>
      <c r="H97" s="334"/>
      <c r="I97" s="334"/>
      <c r="J97" s="335"/>
      <c r="K97" s="134"/>
      <c r="L97" s="134"/>
      <c r="M97" s="134"/>
      <c r="N97" s="134"/>
      <c r="O97" s="135"/>
      <c r="P97" s="134"/>
    </row>
    <row r="98" spans="1:16" s="145" customFormat="1" x14ac:dyDescent="0.25">
      <c r="A98" s="144"/>
      <c r="C98" s="145" t="s">
        <v>208</v>
      </c>
      <c r="D98" s="145">
        <f>+D96+1</f>
        <v>82</v>
      </c>
      <c r="E98" s="146" t="s">
        <v>209</v>
      </c>
      <c r="F98" s="147" t="s">
        <v>210</v>
      </c>
      <c r="G98" s="148"/>
      <c r="H98" s="149"/>
      <c r="I98" s="150"/>
      <c r="J98" s="151"/>
      <c r="K98" s="152"/>
      <c r="L98" s="152"/>
      <c r="M98" s="152"/>
      <c r="N98" s="152"/>
      <c r="O98" s="153"/>
      <c r="P98" s="152"/>
    </row>
    <row r="99" spans="1:16" s="18" customFormat="1" x14ac:dyDescent="0.25">
      <c r="A99" s="109"/>
      <c r="B99" s="110"/>
      <c r="C99" s="110" t="s">
        <v>211</v>
      </c>
      <c r="D99" s="110">
        <f t="shared" ref="D99:D104" si="2">+D98+1</f>
        <v>83</v>
      </c>
      <c r="E99" s="131"/>
      <c r="F99" s="132" t="s">
        <v>11</v>
      </c>
      <c r="G99" s="126" t="s">
        <v>212</v>
      </c>
      <c r="H99" s="125"/>
      <c r="I99" s="140"/>
      <c r="J99" s="141"/>
      <c r="K99" s="142">
        <v>658259.09</v>
      </c>
      <c r="L99" s="142">
        <v>36000</v>
      </c>
      <c r="M99" s="142">
        <v>0</v>
      </c>
      <c r="N99" s="142">
        <v>0</v>
      </c>
      <c r="O99" s="143">
        <v>0</v>
      </c>
      <c r="P99" s="142"/>
    </row>
    <row r="100" spans="1:16" s="34" customFormat="1" x14ac:dyDescent="0.25">
      <c r="A100" s="112"/>
      <c r="B100" s="113"/>
      <c r="C100" s="110" t="s">
        <v>213</v>
      </c>
      <c r="D100" s="110">
        <f t="shared" si="2"/>
        <v>84</v>
      </c>
      <c r="E100" s="136"/>
      <c r="F100" s="154"/>
      <c r="G100" s="116"/>
      <c r="H100" s="115" t="s">
        <v>14</v>
      </c>
      <c r="I100" s="117" t="s">
        <v>214</v>
      </c>
      <c r="J100" s="118"/>
      <c r="K100" s="138"/>
      <c r="L100" s="138"/>
      <c r="M100" s="138"/>
      <c r="N100" s="138"/>
      <c r="O100" s="139"/>
      <c r="P100" s="138"/>
    </row>
    <row r="101" spans="1:16" s="34" customFormat="1" x14ac:dyDescent="0.25">
      <c r="A101" s="112"/>
      <c r="B101" s="113"/>
      <c r="C101" s="110" t="s">
        <v>215</v>
      </c>
      <c r="D101" s="110">
        <f t="shared" si="2"/>
        <v>85</v>
      </c>
      <c r="E101" s="136"/>
      <c r="F101" s="154"/>
      <c r="G101" s="116"/>
      <c r="H101" s="115" t="s">
        <v>17</v>
      </c>
      <c r="I101" s="116" t="s">
        <v>216</v>
      </c>
      <c r="J101" s="118"/>
      <c r="K101" s="138">
        <v>658259.09</v>
      </c>
      <c r="L101" s="138">
        <v>36000</v>
      </c>
      <c r="M101" s="138">
        <v>0</v>
      </c>
      <c r="N101" s="138">
        <v>0</v>
      </c>
      <c r="O101" s="139">
        <v>0</v>
      </c>
      <c r="P101" s="138"/>
    </row>
    <row r="102" spans="1:16" s="18" customFormat="1" x14ac:dyDescent="0.25">
      <c r="A102" s="109"/>
      <c r="B102" s="110"/>
      <c r="C102" s="110" t="s">
        <v>217</v>
      </c>
      <c r="D102" s="110">
        <f t="shared" si="2"/>
        <v>86</v>
      </c>
      <c r="E102" s="131"/>
      <c r="F102" s="132" t="s">
        <v>22</v>
      </c>
      <c r="G102" s="126" t="s">
        <v>218</v>
      </c>
      <c r="H102" s="125"/>
      <c r="I102" s="140"/>
      <c r="J102" s="141"/>
      <c r="K102" s="142">
        <v>866330.33</v>
      </c>
      <c r="L102" s="142">
        <v>12000</v>
      </c>
      <c r="M102" s="142">
        <v>164572</v>
      </c>
      <c r="N102" s="142">
        <v>0</v>
      </c>
      <c r="O102" s="143">
        <v>0</v>
      </c>
      <c r="P102" s="142"/>
    </row>
    <row r="103" spans="1:16" s="34" customFormat="1" x14ac:dyDescent="0.25">
      <c r="A103" s="112"/>
      <c r="B103" s="113"/>
      <c r="C103" s="110" t="s">
        <v>219</v>
      </c>
      <c r="D103" s="110">
        <f t="shared" si="2"/>
        <v>87</v>
      </c>
      <c r="E103" s="136"/>
      <c r="F103" s="154"/>
      <c r="G103" s="116"/>
      <c r="H103" s="115" t="s">
        <v>14</v>
      </c>
      <c r="I103" s="117" t="s">
        <v>220</v>
      </c>
      <c r="J103" s="118"/>
      <c r="K103" s="138"/>
      <c r="L103" s="138"/>
      <c r="M103" s="138"/>
      <c r="N103" s="138"/>
      <c r="O103" s="139"/>
      <c r="P103" s="138"/>
    </row>
    <row r="104" spans="1:16" s="34" customFormat="1" x14ac:dyDescent="0.25">
      <c r="A104" s="112"/>
      <c r="B104" s="113"/>
      <c r="C104" s="110" t="s">
        <v>221</v>
      </c>
      <c r="D104" s="110">
        <f t="shared" si="2"/>
        <v>88</v>
      </c>
      <c r="E104" s="136"/>
      <c r="F104" s="154"/>
      <c r="G104" s="116"/>
      <c r="H104" s="115" t="s">
        <v>17</v>
      </c>
      <c r="I104" s="116" t="s">
        <v>222</v>
      </c>
      <c r="J104" s="118"/>
      <c r="K104" s="138">
        <v>866330.33</v>
      </c>
      <c r="L104" s="138">
        <v>12000</v>
      </c>
      <c r="M104" s="138">
        <v>164572</v>
      </c>
      <c r="N104" s="138">
        <v>0</v>
      </c>
      <c r="O104" s="139">
        <v>0</v>
      </c>
      <c r="P104" s="138"/>
    </row>
    <row r="105" spans="1:16" s="18" customFormat="1" x14ac:dyDescent="0.25">
      <c r="A105" s="155"/>
      <c r="B105" s="156"/>
      <c r="C105" s="156"/>
      <c r="D105" s="156"/>
      <c r="E105" s="334" t="s">
        <v>223</v>
      </c>
      <c r="F105" s="334"/>
      <c r="G105" s="334"/>
      <c r="H105" s="334"/>
      <c r="I105" s="334"/>
      <c r="J105" s="335"/>
      <c r="K105" s="134">
        <v>-208071.24</v>
      </c>
      <c r="L105" s="134">
        <v>24000</v>
      </c>
      <c r="M105" s="134">
        <v>-164572</v>
      </c>
      <c r="N105" s="134">
        <v>0</v>
      </c>
      <c r="O105" s="135">
        <v>0</v>
      </c>
      <c r="P105" s="134">
        <v>0</v>
      </c>
    </row>
    <row r="106" spans="1:16" s="34" customFormat="1" ht="6.95" customHeight="1" x14ac:dyDescent="0.25">
      <c r="E106" s="114"/>
      <c r="F106" s="115"/>
      <c r="G106" s="116"/>
      <c r="H106" s="117"/>
      <c r="I106" s="116"/>
      <c r="J106" s="118"/>
      <c r="K106" s="139"/>
      <c r="L106" s="119"/>
      <c r="M106" s="119"/>
      <c r="N106" s="119"/>
      <c r="O106" s="119"/>
      <c r="P106" s="163"/>
    </row>
    <row r="107" spans="1:16" s="159" customFormat="1" ht="15.75" thickBot="1" x14ac:dyDescent="0.3">
      <c r="A107" s="157"/>
      <c r="B107" s="157"/>
      <c r="C107" s="157"/>
      <c r="D107" s="157"/>
      <c r="E107" s="336" t="s">
        <v>224</v>
      </c>
      <c r="F107" s="337"/>
      <c r="G107" s="337"/>
      <c r="H107" s="337"/>
      <c r="I107" s="337"/>
      <c r="J107" s="337"/>
      <c r="K107" s="158">
        <v>504444.9</v>
      </c>
      <c r="L107" s="158">
        <v>268522.76969696954</v>
      </c>
      <c r="M107" s="158">
        <v>290591.62000000477</v>
      </c>
      <c r="N107" s="158">
        <v>334418.98420721292</v>
      </c>
      <c r="O107" s="158">
        <v>389277.69367475435</v>
      </c>
      <c r="P107" s="158">
        <v>422402.6719087027</v>
      </c>
    </row>
    <row r="108" spans="1:16" s="110" customFormat="1" ht="8.4499999999999993" customHeight="1" thickTop="1" x14ac:dyDescent="0.25">
      <c r="E108" s="124"/>
      <c r="F108" s="125"/>
      <c r="G108" s="125"/>
      <c r="H108" s="126"/>
      <c r="I108" s="127"/>
      <c r="J108" s="128"/>
      <c r="K108" s="129"/>
      <c r="L108" s="129"/>
      <c r="M108" s="129"/>
      <c r="N108" s="129"/>
      <c r="O108" s="129"/>
      <c r="P108" s="129"/>
    </row>
    <row r="109" spans="1:16" s="18" customFormat="1" x14ac:dyDescent="0.25">
      <c r="C109" s="18" t="s">
        <v>225</v>
      </c>
      <c r="D109" s="18">
        <f>+D104+1</f>
        <v>89</v>
      </c>
      <c r="E109" s="124" t="s">
        <v>226</v>
      </c>
      <c r="F109" s="126" t="s">
        <v>227</v>
      </c>
      <c r="G109" s="125"/>
      <c r="H109" s="126"/>
      <c r="I109" s="127"/>
      <c r="J109" s="128"/>
      <c r="K109" s="129">
        <v>251853.76</v>
      </c>
      <c r="L109" s="129">
        <v>268522.76969696971</v>
      </c>
      <c r="M109" s="129">
        <v>290591.71999999986</v>
      </c>
      <c r="N109" s="129">
        <v>334419.48420720402</v>
      </c>
      <c r="O109" s="129">
        <v>389277.69367475703</v>
      </c>
      <c r="P109" s="129">
        <v>422402.67190870503</v>
      </c>
    </row>
    <row r="110" spans="1:16" s="18" customFormat="1" x14ac:dyDescent="0.25">
      <c r="C110" s="18" t="s">
        <v>228</v>
      </c>
      <c r="D110" s="18">
        <f t="shared" ref="D110:D116" si="3">+D109+1</f>
        <v>90</v>
      </c>
      <c r="E110" s="131"/>
      <c r="F110" s="132" t="s">
        <v>11</v>
      </c>
      <c r="G110" s="127" t="s">
        <v>229</v>
      </c>
      <c r="H110" s="125"/>
      <c r="I110" s="127"/>
      <c r="J110" s="128"/>
      <c r="K110" s="129">
        <v>251853.76</v>
      </c>
      <c r="L110" s="129">
        <v>268522.76969696971</v>
      </c>
      <c r="M110" s="129">
        <v>290591.71999999986</v>
      </c>
      <c r="N110" s="129">
        <v>334419.48420720402</v>
      </c>
      <c r="O110" s="129">
        <v>389277.69367475703</v>
      </c>
      <c r="P110" s="160">
        <v>422402.67190870503</v>
      </c>
    </row>
    <row r="111" spans="1:16" s="70" customFormat="1" x14ac:dyDescent="0.25">
      <c r="C111" s="70" t="s">
        <v>230</v>
      </c>
      <c r="D111" s="70">
        <f t="shared" si="3"/>
        <v>91</v>
      </c>
      <c r="E111" s="107"/>
      <c r="F111" s="82"/>
      <c r="G111" s="94"/>
      <c r="H111" s="28" t="s">
        <v>14</v>
      </c>
      <c r="I111" s="94" t="s">
        <v>231</v>
      </c>
      <c r="J111" s="161"/>
      <c r="K111" s="49">
        <v>244654.84</v>
      </c>
      <c r="L111" s="49">
        <v>236602.76969696971</v>
      </c>
      <c r="M111" s="49">
        <v>288591.71999999986</v>
      </c>
      <c r="N111" s="49">
        <v>330169.53420720401</v>
      </c>
      <c r="O111" s="49">
        <v>385027.74367475702</v>
      </c>
      <c r="P111" s="162">
        <v>418152.72190870502</v>
      </c>
    </row>
    <row r="112" spans="1:16" s="34" customFormat="1" x14ac:dyDescent="0.25">
      <c r="C112" s="34" t="s">
        <v>232</v>
      </c>
      <c r="D112" s="34">
        <f t="shared" si="3"/>
        <v>92</v>
      </c>
      <c r="E112" s="114"/>
      <c r="F112" s="154"/>
      <c r="G112" s="116"/>
      <c r="H112" s="115" t="s">
        <v>17</v>
      </c>
      <c r="I112" s="116" t="s">
        <v>233</v>
      </c>
      <c r="J112" s="118"/>
      <c r="K112" s="138">
        <v>7198.92</v>
      </c>
      <c r="L112" s="138">
        <v>31920</v>
      </c>
      <c r="M112" s="138">
        <v>2000</v>
      </c>
      <c r="N112" s="138">
        <v>4249.95</v>
      </c>
      <c r="O112" s="138">
        <v>4249.95</v>
      </c>
      <c r="P112" s="163">
        <v>4249.95</v>
      </c>
    </row>
    <row r="113" spans="3:16" s="34" customFormat="1" x14ac:dyDescent="0.25">
      <c r="C113" s="18" t="s">
        <v>234</v>
      </c>
      <c r="D113" s="18">
        <f t="shared" si="3"/>
        <v>93</v>
      </c>
      <c r="E113" s="114"/>
      <c r="F113" s="154"/>
      <c r="G113" s="116"/>
      <c r="H113" s="115" t="s">
        <v>37</v>
      </c>
      <c r="I113" s="116" t="s">
        <v>235</v>
      </c>
      <c r="J113" s="118"/>
      <c r="K113" s="138"/>
      <c r="L113" s="138"/>
      <c r="M113" s="138"/>
      <c r="N113" s="138"/>
      <c r="O113" s="138"/>
      <c r="P113" s="138"/>
    </row>
    <row r="114" spans="3:16" s="34" customFormat="1" x14ac:dyDescent="0.25">
      <c r="C114" s="18" t="s">
        <v>236</v>
      </c>
      <c r="D114" s="18">
        <f t="shared" si="3"/>
        <v>94</v>
      </c>
      <c r="E114" s="114"/>
      <c r="F114" s="154"/>
      <c r="G114" s="116"/>
      <c r="H114" s="115" t="s">
        <v>48</v>
      </c>
      <c r="I114" s="116" t="s">
        <v>237</v>
      </c>
      <c r="J114" s="118"/>
      <c r="K114" s="138"/>
      <c r="L114" s="138"/>
      <c r="M114" s="138"/>
      <c r="N114" s="138"/>
      <c r="O114" s="138"/>
      <c r="P114" s="138"/>
    </row>
    <row r="115" spans="3:16" s="18" customFormat="1" x14ac:dyDescent="0.25">
      <c r="C115" s="18" t="s">
        <v>238</v>
      </c>
      <c r="D115" s="18">
        <f t="shared" si="3"/>
        <v>95</v>
      </c>
      <c r="E115" s="131"/>
      <c r="F115" s="132" t="s">
        <v>22</v>
      </c>
      <c r="G115" s="127" t="s">
        <v>239</v>
      </c>
      <c r="H115" s="125"/>
      <c r="I115" s="127"/>
      <c r="J115" s="128"/>
      <c r="K115" s="129"/>
      <c r="L115" s="129"/>
      <c r="M115" s="129"/>
      <c r="N115" s="129"/>
      <c r="O115" s="129"/>
      <c r="P115" s="129"/>
    </row>
    <row r="116" spans="3:16" s="18" customFormat="1" x14ac:dyDescent="0.25">
      <c r="C116" s="18" t="s">
        <v>240</v>
      </c>
      <c r="D116" s="18">
        <f t="shared" si="3"/>
        <v>96</v>
      </c>
      <c r="E116" s="131"/>
      <c r="F116" s="132" t="s">
        <v>25</v>
      </c>
      <c r="G116" s="127" t="s">
        <v>241</v>
      </c>
      <c r="H116" s="125"/>
      <c r="I116" s="127"/>
      <c r="J116" s="128"/>
      <c r="K116" s="129"/>
      <c r="L116" s="129"/>
      <c r="M116" s="129"/>
      <c r="N116" s="129"/>
      <c r="O116" s="129"/>
      <c r="P116" s="129"/>
    </row>
    <row r="117" spans="3:16" s="164" customFormat="1" x14ac:dyDescent="0.25">
      <c r="E117" s="338" t="s">
        <v>242</v>
      </c>
      <c r="F117" s="338"/>
      <c r="G117" s="338"/>
      <c r="H117" s="338"/>
      <c r="I117" s="338"/>
      <c r="J117" s="339"/>
      <c r="K117" s="165">
        <v>251853.76</v>
      </c>
      <c r="L117" s="165">
        <v>268522.76969696971</v>
      </c>
      <c r="M117" s="165">
        <v>290591.71999999986</v>
      </c>
      <c r="N117" s="165">
        <v>334419.48420720402</v>
      </c>
      <c r="O117" s="165">
        <v>389277.69367475703</v>
      </c>
      <c r="P117" s="165">
        <v>422402.67190870503</v>
      </c>
    </row>
    <row r="118" spans="3:16" s="166" customFormat="1" ht="27" customHeight="1" x14ac:dyDescent="0.25">
      <c r="E118" s="167" t="s">
        <v>243</v>
      </c>
      <c r="F118" s="168"/>
      <c r="G118" s="169"/>
      <c r="H118" s="168"/>
      <c r="I118" s="170"/>
      <c r="J118" s="171"/>
      <c r="K118" s="172">
        <v>252591.14</v>
      </c>
      <c r="L118" s="172">
        <v>0</v>
      </c>
      <c r="M118" s="172">
        <v>-9.9999995087273419E-2</v>
      </c>
      <c r="N118" s="172">
        <v>-0.49999999109422788</v>
      </c>
      <c r="O118" s="172">
        <v>-2.6775524020195007E-9</v>
      </c>
      <c r="P118" s="172">
        <v>-2.3283064365386963E-9</v>
      </c>
    </row>
    <row r="119" spans="3:16" s="173" customFormat="1" x14ac:dyDescent="0.25">
      <c r="E119" s="174"/>
      <c r="F119" s="174"/>
      <c r="G119" s="175"/>
      <c r="H119" s="175"/>
      <c r="I119" s="161"/>
      <c r="J119" s="161"/>
      <c r="K119" s="50"/>
      <c r="L119" s="50"/>
      <c r="M119" s="50"/>
      <c r="N119" s="50"/>
      <c r="O119" s="50"/>
      <c r="P119" s="50"/>
    </row>
    <row r="120" spans="3:16" s="173" customFormat="1" ht="11.45" customHeight="1" x14ac:dyDescent="0.25">
      <c r="E120" s="174"/>
      <c r="F120" s="174"/>
      <c r="G120" s="328"/>
      <c r="H120" s="328"/>
      <c r="I120" s="328"/>
      <c r="J120" s="328"/>
      <c r="K120" s="329"/>
      <c r="L120" s="329"/>
      <c r="M120" s="329"/>
      <c r="N120" s="329"/>
      <c r="O120" s="329"/>
      <c r="P120" s="176"/>
    </row>
    <row r="121" spans="3:16" s="177" customFormat="1" ht="76.150000000000006" customHeight="1" x14ac:dyDescent="0.25">
      <c r="E121" s="178"/>
      <c r="F121" s="178"/>
      <c r="G121" s="179"/>
      <c r="H121" s="179"/>
      <c r="I121" s="327" t="s">
        <v>244</v>
      </c>
      <c r="J121" s="327"/>
      <c r="K121" s="330"/>
      <c r="L121" s="330"/>
      <c r="M121" s="330"/>
      <c r="N121" s="330"/>
      <c r="O121" s="330"/>
      <c r="P121" s="180"/>
    </row>
    <row r="122" spans="3:16" s="173" customFormat="1" ht="51" customHeight="1" x14ac:dyDescent="0.25">
      <c r="E122" s="174"/>
      <c r="F122" s="174"/>
      <c r="G122" s="175"/>
      <c r="H122" s="331"/>
      <c r="I122" s="331"/>
      <c r="J122" s="331"/>
      <c r="K122" s="181"/>
      <c r="L122" s="181"/>
      <c r="M122" s="181"/>
      <c r="N122" s="181"/>
      <c r="O122" s="181"/>
      <c r="P122" s="181"/>
    </row>
    <row r="123" spans="3:16" s="173" customFormat="1" ht="69.95" customHeight="1" x14ac:dyDescent="0.25">
      <c r="E123" s="174"/>
      <c r="F123" s="174"/>
      <c r="G123" s="175"/>
      <c r="H123" s="327" t="s">
        <v>245</v>
      </c>
      <c r="I123" s="327"/>
      <c r="J123" s="327"/>
      <c r="K123" s="181"/>
      <c r="L123" s="182"/>
      <c r="M123" s="327" t="s">
        <v>246</v>
      </c>
      <c r="N123" s="327"/>
      <c r="O123" s="327"/>
      <c r="P123" s="327"/>
    </row>
    <row r="124" spans="3:16" s="9" customFormat="1" x14ac:dyDescent="0.25">
      <c r="E124" s="103"/>
      <c r="F124" s="103"/>
      <c r="G124" s="81"/>
      <c r="H124" s="81"/>
      <c r="I124" s="81"/>
      <c r="J124" s="161"/>
      <c r="K124" s="50"/>
      <c r="L124" s="50"/>
      <c r="M124" s="50"/>
      <c r="N124" s="50"/>
      <c r="O124" s="50"/>
      <c r="P124" s="50"/>
    </row>
    <row r="125" spans="3:16" s="9" customFormat="1" x14ac:dyDescent="0.25">
      <c r="E125" s="103"/>
      <c r="F125" s="103"/>
      <c r="G125" s="81"/>
      <c r="H125" s="81"/>
      <c r="I125" s="81"/>
      <c r="J125" s="161"/>
      <c r="K125" s="50"/>
      <c r="L125" s="50"/>
      <c r="M125" s="50"/>
      <c r="N125" s="50"/>
      <c r="O125" s="50"/>
      <c r="P125" s="50"/>
    </row>
    <row r="126" spans="3:16" s="9" customFormat="1" x14ac:dyDescent="0.25">
      <c r="E126" s="103"/>
      <c r="F126" s="103"/>
      <c r="G126" s="81"/>
      <c r="H126" s="81"/>
      <c r="I126" s="81"/>
      <c r="J126" s="161"/>
      <c r="K126" s="50"/>
      <c r="L126" s="50"/>
      <c r="M126" s="50"/>
      <c r="N126" s="50"/>
      <c r="O126" s="50"/>
      <c r="P126" s="50"/>
    </row>
    <row r="127" spans="3:16" s="9" customFormat="1" x14ac:dyDescent="0.25">
      <c r="E127" s="103"/>
      <c r="F127" s="103"/>
      <c r="G127" s="81"/>
      <c r="H127" s="81"/>
      <c r="I127" s="81"/>
      <c r="J127" s="161"/>
      <c r="K127" s="50"/>
      <c r="L127" s="50"/>
      <c r="M127" s="50"/>
      <c r="N127" s="50"/>
      <c r="O127" s="50"/>
      <c r="P127" s="50"/>
    </row>
    <row r="128" spans="3:16" s="9" customFormat="1" x14ac:dyDescent="0.25">
      <c r="E128" s="103"/>
      <c r="F128" s="103"/>
      <c r="G128" s="81"/>
      <c r="H128" s="81"/>
      <c r="I128" s="81"/>
      <c r="J128" s="161"/>
      <c r="K128" s="50"/>
      <c r="L128" s="50"/>
      <c r="M128" s="50"/>
      <c r="N128" s="50"/>
      <c r="O128" s="50"/>
      <c r="P128" s="50"/>
    </row>
    <row r="129" spans="3:16" s="9" customFormat="1" x14ac:dyDescent="0.25">
      <c r="C129" s="9" t="s">
        <v>247</v>
      </c>
      <c r="E129" s="103"/>
      <c r="F129" s="103"/>
      <c r="G129" s="81"/>
      <c r="H129" s="81"/>
      <c r="I129" s="81"/>
      <c r="J129" s="161"/>
      <c r="K129" s="50"/>
      <c r="L129" s="50"/>
      <c r="M129" s="50"/>
      <c r="N129" s="50"/>
      <c r="O129" s="50"/>
      <c r="P129" s="50"/>
    </row>
    <row r="130" spans="3:16" s="9" customFormat="1" x14ac:dyDescent="0.25">
      <c r="E130" s="103"/>
      <c r="F130" s="103"/>
      <c r="G130" s="81"/>
      <c r="H130" s="81"/>
      <c r="I130" s="81"/>
      <c r="J130" s="161"/>
      <c r="K130" s="50"/>
      <c r="L130" s="50"/>
      <c r="M130" s="50"/>
      <c r="N130" s="50"/>
      <c r="O130" s="50"/>
      <c r="P130" s="50"/>
    </row>
    <row r="131" spans="3:16" x14ac:dyDescent="0.25">
      <c r="E131" s="184"/>
      <c r="F131" s="184"/>
      <c r="G131" s="185"/>
      <c r="H131" s="185"/>
      <c r="I131" s="185"/>
      <c r="J131" s="186"/>
    </row>
    <row r="132" spans="3:16" x14ac:dyDescent="0.25">
      <c r="E132" s="184"/>
      <c r="F132" s="184"/>
      <c r="G132" s="185"/>
      <c r="H132" s="185"/>
      <c r="I132" s="185"/>
      <c r="J132" s="186"/>
    </row>
    <row r="133" spans="3:16" x14ac:dyDescent="0.25">
      <c r="E133" s="184"/>
      <c r="F133" s="184"/>
      <c r="G133" s="185"/>
      <c r="H133" s="185"/>
      <c r="I133" s="185"/>
      <c r="J133" s="186"/>
    </row>
    <row r="134" spans="3:16" x14ac:dyDescent="0.25">
      <c r="E134" s="184"/>
      <c r="F134" s="184"/>
      <c r="G134" s="185"/>
      <c r="H134" s="185"/>
      <c r="I134" s="185"/>
      <c r="J134" s="186"/>
    </row>
    <row r="135" spans="3:16" x14ac:dyDescent="0.25">
      <c r="E135" s="184"/>
      <c r="F135" s="184"/>
      <c r="G135" s="185"/>
      <c r="H135" s="185"/>
      <c r="I135" s="185"/>
      <c r="J135" s="186"/>
    </row>
    <row r="136" spans="3:16" x14ac:dyDescent="0.25">
      <c r="E136" s="184"/>
      <c r="F136" s="184"/>
      <c r="G136" s="185"/>
      <c r="H136" s="185"/>
      <c r="I136" s="185"/>
      <c r="J136" s="186"/>
    </row>
    <row r="137" spans="3:16" x14ac:dyDescent="0.25">
      <c r="E137" s="184"/>
      <c r="F137" s="184"/>
      <c r="G137" s="185"/>
      <c r="H137" s="185"/>
      <c r="I137" s="185"/>
      <c r="J137" s="186"/>
    </row>
    <row r="138" spans="3:16" x14ac:dyDescent="0.25">
      <c r="E138" s="184"/>
      <c r="F138" s="184"/>
      <c r="G138" s="185"/>
      <c r="H138" s="185"/>
      <c r="I138" s="185"/>
      <c r="J138" s="186"/>
    </row>
    <row r="139" spans="3:16" x14ac:dyDescent="0.25">
      <c r="E139" s="184"/>
      <c r="F139" s="184"/>
      <c r="G139" s="185"/>
      <c r="H139" s="185"/>
      <c r="I139" s="185"/>
      <c r="J139" s="186"/>
    </row>
    <row r="140" spans="3:16" x14ac:dyDescent="0.25">
      <c r="E140" s="184"/>
      <c r="F140" s="184"/>
      <c r="G140" s="185"/>
      <c r="H140" s="185"/>
      <c r="I140" s="185"/>
      <c r="J140" s="186"/>
    </row>
    <row r="141" spans="3:16" s="188" customFormat="1" x14ac:dyDescent="0.25">
      <c r="E141" s="184"/>
      <c r="F141" s="184"/>
      <c r="G141" s="185"/>
      <c r="H141" s="185"/>
      <c r="I141" s="185"/>
      <c r="J141" s="186"/>
      <c r="K141" s="187"/>
      <c r="L141" s="187"/>
      <c r="M141" s="187"/>
      <c r="N141" s="187"/>
      <c r="O141" s="187"/>
      <c r="P141" s="187"/>
    </row>
    <row r="142" spans="3:16" s="188" customFormat="1" x14ac:dyDescent="0.25">
      <c r="E142" s="184"/>
      <c r="F142" s="184"/>
      <c r="G142" s="185"/>
      <c r="H142" s="185"/>
      <c r="I142" s="185"/>
      <c r="J142" s="186"/>
      <c r="K142" s="187"/>
      <c r="L142" s="187"/>
      <c r="M142" s="187"/>
      <c r="N142" s="187"/>
      <c r="O142" s="187"/>
      <c r="P142" s="187"/>
    </row>
    <row r="143" spans="3:16" s="188" customFormat="1" x14ac:dyDescent="0.25">
      <c r="E143" s="184"/>
      <c r="F143" s="184"/>
      <c r="G143" s="185"/>
      <c r="H143" s="185"/>
      <c r="I143" s="185"/>
      <c r="J143" s="186"/>
      <c r="K143" s="187"/>
      <c r="L143" s="187"/>
      <c r="M143" s="187"/>
      <c r="N143" s="187"/>
      <c r="O143" s="187"/>
      <c r="P143" s="187"/>
    </row>
    <row r="144" spans="3:16" s="188" customFormat="1" x14ac:dyDescent="0.25">
      <c r="E144" s="184"/>
      <c r="F144" s="184"/>
      <c r="G144" s="185"/>
      <c r="H144" s="185"/>
      <c r="I144" s="185"/>
      <c r="J144" s="186"/>
      <c r="K144" s="187"/>
      <c r="L144" s="187"/>
      <c r="M144" s="187"/>
      <c r="N144" s="187"/>
      <c r="O144" s="187"/>
      <c r="P144" s="187"/>
    </row>
    <row r="145" spans="5:16" s="188" customFormat="1" x14ac:dyDescent="0.25">
      <c r="E145" s="184"/>
      <c r="F145" s="184"/>
      <c r="G145" s="185"/>
      <c r="H145" s="185"/>
      <c r="I145" s="185"/>
      <c r="J145" s="186"/>
      <c r="K145" s="187"/>
      <c r="L145" s="187"/>
      <c r="M145" s="187"/>
      <c r="N145" s="187"/>
      <c r="O145" s="187"/>
      <c r="P145" s="187"/>
    </row>
    <row r="146" spans="5:16" s="188" customFormat="1" x14ac:dyDescent="0.25">
      <c r="E146" s="184"/>
      <c r="F146" s="184"/>
      <c r="G146" s="185"/>
      <c r="H146" s="185"/>
      <c r="I146" s="185"/>
      <c r="J146" s="186"/>
      <c r="K146" s="187"/>
      <c r="L146" s="187"/>
      <c r="M146" s="187"/>
      <c r="N146" s="187"/>
      <c r="O146" s="187"/>
      <c r="P146" s="187"/>
    </row>
    <row r="147" spans="5:16" s="188" customFormat="1" x14ac:dyDescent="0.25">
      <c r="E147" s="184"/>
      <c r="F147" s="184"/>
      <c r="G147" s="185"/>
      <c r="H147" s="185"/>
      <c r="I147" s="185"/>
      <c r="J147" s="186"/>
      <c r="K147" s="187"/>
      <c r="L147" s="187"/>
      <c r="M147" s="187"/>
      <c r="N147" s="187"/>
      <c r="O147" s="187"/>
      <c r="P147" s="187"/>
    </row>
    <row r="148" spans="5:16" s="188" customFormat="1" x14ac:dyDescent="0.25">
      <c r="E148" s="184"/>
      <c r="F148" s="184"/>
      <c r="G148" s="185"/>
      <c r="H148" s="185"/>
      <c r="I148" s="185"/>
      <c r="J148" s="186"/>
      <c r="K148" s="187"/>
      <c r="L148" s="187"/>
      <c r="M148" s="187"/>
      <c r="N148" s="187"/>
      <c r="O148" s="187"/>
      <c r="P148" s="187"/>
    </row>
    <row r="149" spans="5:16" s="188" customFormat="1" x14ac:dyDescent="0.25">
      <c r="E149" s="184"/>
      <c r="F149" s="184"/>
      <c r="G149" s="185"/>
      <c r="H149" s="185"/>
      <c r="I149" s="185"/>
      <c r="J149" s="186"/>
      <c r="K149" s="187"/>
      <c r="L149" s="187"/>
      <c r="M149" s="187"/>
      <c r="N149" s="187"/>
      <c r="O149" s="187"/>
      <c r="P149" s="187"/>
    </row>
    <row r="150" spans="5:16" s="188" customFormat="1" x14ac:dyDescent="0.25">
      <c r="E150" s="184"/>
      <c r="F150" s="184"/>
      <c r="G150" s="185"/>
      <c r="H150" s="185"/>
      <c r="I150" s="185"/>
      <c r="J150" s="186"/>
      <c r="K150" s="187"/>
      <c r="L150" s="187"/>
      <c r="M150" s="187"/>
      <c r="N150" s="187"/>
      <c r="O150" s="187"/>
      <c r="P150" s="187"/>
    </row>
    <row r="151" spans="5:16" s="188" customFormat="1" x14ac:dyDescent="0.25">
      <c r="E151" s="184"/>
      <c r="F151" s="184"/>
      <c r="G151" s="185"/>
      <c r="H151" s="185"/>
      <c r="I151" s="185"/>
      <c r="J151" s="186"/>
      <c r="K151" s="187"/>
      <c r="L151" s="187"/>
      <c r="M151" s="187"/>
      <c r="N151" s="187"/>
      <c r="O151" s="187"/>
      <c r="P151" s="187"/>
    </row>
    <row r="152" spans="5:16" s="188" customFormat="1" x14ac:dyDescent="0.25">
      <c r="E152" s="184"/>
      <c r="F152" s="184"/>
      <c r="G152" s="185"/>
      <c r="H152" s="185"/>
      <c r="I152" s="185"/>
      <c r="J152" s="186"/>
      <c r="K152" s="187"/>
      <c r="L152" s="187"/>
      <c r="M152" s="187"/>
      <c r="N152" s="187"/>
      <c r="O152" s="187"/>
      <c r="P152" s="187"/>
    </row>
    <row r="153" spans="5:16" s="188" customFormat="1" x14ac:dyDescent="0.25">
      <c r="E153" s="184"/>
      <c r="F153" s="184"/>
      <c r="G153" s="185"/>
      <c r="H153" s="185"/>
      <c r="I153" s="185"/>
      <c r="J153" s="186"/>
      <c r="K153" s="187"/>
      <c r="L153" s="187"/>
      <c r="M153" s="187"/>
      <c r="N153" s="187"/>
      <c r="O153" s="187"/>
      <c r="P153" s="187"/>
    </row>
    <row r="154" spans="5:16" s="188" customFormat="1" x14ac:dyDescent="0.25">
      <c r="E154" s="184"/>
      <c r="F154" s="184"/>
      <c r="G154" s="185"/>
      <c r="H154" s="185"/>
      <c r="I154" s="185"/>
      <c r="J154" s="186"/>
      <c r="K154" s="187"/>
      <c r="L154" s="187"/>
      <c r="M154" s="187"/>
      <c r="N154" s="187"/>
      <c r="O154" s="187"/>
      <c r="P154" s="187"/>
    </row>
    <row r="155" spans="5:16" s="188" customFormat="1" x14ac:dyDescent="0.25">
      <c r="E155" s="184"/>
      <c r="F155" s="184"/>
      <c r="G155" s="185"/>
      <c r="H155" s="185"/>
      <c r="I155" s="185"/>
      <c r="J155" s="186"/>
      <c r="K155" s="187"/>
      <c r="L155" s="187"/>
      <c r="M155" s="187"/>
      <c r="N155" s="187"/>
      <c r="O155" s="187"/>
      <c r="P155" s="187"/>
    </row>
    <row r="156" spans="5:16" s="188" customFormat="1" x14ac:dyDescent="0.25">
      <c r="E156" s="184"/>
      <c r="F156" s="184"/>
      <c r="G156" s="185"/>
      <c r="H156" s="185"/>
      <c r="I156" s="185"/>
      <c r="J156" s="186"/>
      <c r="K156" s="187"/>
      <c r="L156" s="187"/>
      <c r="M156" s="187"/>
      <c r="N156" s="187"/>
      <c r="O156" s="187"/>
      <c r="P156" s="187"/>
    </row>
    <row r="157" spans="5:16" s="188" customFormat="1" x14ac:dyDescent="0.25">
      <c r="E157" s="184"/>
      <c r="F157" s="184"/>
      <c r="G157" s="185"/>
      <c r="H157" s="185"/>
      <c r="I157" s="185"/>
      <c r="J157" s="186"/>
      <c r="K157" s="187"/>
      <c r="L157" s="187"/>
      <c r="M157" s="187"/>
      <c r="N157" s="187"/>
      <c r="O157" s="187"/>
      <c r="P157" s="187"/>
    </row>
    <row r="158" spans="5:16" s="188" customFormat="1" x14ac:dyDescent="0.25">
      <c r="E158" s="184"/>
      <c r="F158" s="184"/>
      <c r="G158" s="185"/>
      <c r="H158" s="185"/>
      <c r="I158" s="185"/>
      <c r="J158" s="186"/>
      <c r="K158" s="187"/>
      <c r="L158" s="187"/>
      <c r="M158" s="187"/>
      <c r="N158" s="187"/>
      <c r="O158" s="187"/>
      <c r="P158" s="187"/>
    </row>
    <row r="159" spans="5:16" s="188" customFormat="1" x14ac:dyDescent="0.25">
      <c r="E159" s="184"/>
      <c r="F159" s="184"/>
      <c r="G159" s="185"/>
      <c r="H159" s="185"/>
      <c r="I159" s="185"/>
      <c r="J159" s="186"/>
      <c r="K159" s="187"/>
      <c r="L159" s="187"/>
      <c r="M159" s="187"/>
      <c r="N159" s="187"/>
      <c r="O159" s="187"/>
      <c r="P159" s="187"/>
    </row>
    <row r="160" spans="5:16" s="188" customFormat="1" x14ac:dyDescent="0.25">
      <c r="E160" s="184"/>
      <c r="F160" s="184"/>
      <c r="G160" s="185"/>
      <c r="H160" s="185"/>
      <c r="I160" s="185"/>
      <c r="J160" s="186"/>
      <c r="K160" s="187"/>
      <c r="L160" s="187"/>
      <c r="M160" s="187"/>
      <c r="N160" s="187"/>
      <c r="O160" s="187"/>
      <c r="P160" s="187"/>
    </row>
    <row r="161" spans="5:16" s="188" customFormat="1" x14ac:dyDescent="0.25">
      <c r="E161" s="184"/>
      <c r="F161" s="184"/>
      <c r="G161" s="185"/>
      <c r="H161" s="185"/>
      <c r="I161" s="185"/>
      <c r="J161" s="186"/>
      <c r="K161" s="187"/>
      <c r="L161" s="187"/>
      <c r="M161" s="187"/>
      <c r="N161" s="187"/>
      <c r="O161" s="187"/>
      <c r="P161" s="187"/>
    </row>
    <row r="162" spans="5:16" s="188" customFormat="1" x14ac:dyDescent="0.25">
      <c r="E162" s="184"/>
      <c r="F162" s="184"/>
      <c r="G162" s="185"/>
      <c r="H162" s="185"/>
      <c r="I162" s="185"/>
      <c r="J162" s="186"/>
      <c r="K162" s="187"/>
      <c r="L162" s="187"/>
      <c r="M162" s="187"/>
      <c r="N162" s="187"/>
      <c r="O162" s="187"/>
      <c r="P162" s="187"/>
    </row>
    <row r="163" spans="5:16" s="188" customFormat="1" x14ac:dyDescent="0.25">
      <c r="E163" s="184"/>
      <c r="F163" s="184"/>
      <c r="G163" s="185"/>
      <c r="H163" s="185"/>
      <c r="I163" s="185"/>
      <c r="J163" s="186"/>
      <c r="K163" s="187"/>
      <c r="L163" s="187"/>
      <c r="M163" s="187"/>
      <c r="N163" s="187"/>
      <c r="O163" s="187"/>
      <c r="P163" s="187"/>
    </row>
    <row r="164" spans="5:16" s="188" customFormat="1" x14ac:dyDescent="0.25">
      <c r="E164" s="184"/>
      <c r="F164" s="184"/>
      <c r="G164" s="185"/>
      <c r="H164" s="185"/>
      <c r="I164" s="185"/>
      <c r="J164" s="186"/>
      <c r="K164" s="187"/>
      <c r="L164" s="187"/>
      <c r="M164" s="187"/>
      <c r="N164" s="187"/>
      <c r="O164" s="187"/>
      <c r="P164" s="187"/>
    </row>
    <row r="165" spans="5:16" s="188" customFormat="1" x14ac:dyDescent="0.25">
      <c r="E165" s="184"/>
      <c r="F165" s="184"/>
      <c r="G165" s="185"/>
      <c r="H165" s="185"/>
      <c r="I165" s="185"/>
      <c r="J165" s="186"/>
      <c r="K165" s="187"/>
      <c r="L165" s="187"/>
      <c r="M165" s="187"/>
      <c r="N165" s="187"/>
      <c r="O165" s="187"/>
      <c r="P165" s="187"/>
    </row>
    <row r="166" spans="5:16" s="188" customFormat="1" x14ac:dyDescent="0.25">
      <c r="E166" s="189"/>
      <c r="F166" s="189"/>
      <c r="J166" s="190"/>
      <c r="K166" s="187"/>
      <c r="L166" s="187"/>
      <c r="M166" s="187"/>
      <c r="N166" s="187"/>
      <c r="O166" s="187"/>
      <c r="P166" s="187"/>
    </row>
    <row r="167" spans="5:16" s="188" customFormat="1" x14ac:dyDescent="0.25">
      <c r="E167" s="189"/>
      <c r="F167" s="189"/>
      <c r="J167" s="190"/>
      <c r="K167" s="187"/>
      <c r="L167" s="187"/>
      <c r="M167" s="187"/>
      <c r="N167" s="187"/>
      <c r="O167" s="187"/>
      <c r="P167" s="187"/>
    </row>
    <row r="168" spans="5:16" s="188" customFormat="1" x14ac:dyDescent="0.25">
      <c r="E168" s="189"/>
      <c r="F168" s="189"/>
      <c r="J168" s="190"/>
      <c r="K168" s="187"/>
      <c r="L168" s="187"/>
      <c r="M168" s="187"/>
      <c r="N168" s="187"/>
      <c r="O168" s="187"/>
      <c r="P168" s="187"/>
    </row>
    <row r="169" spans="5:16" s="188" customFormat="1" x14ac:dyDescent="0.25">
      <c r="E169" s="189"/>
      <c r="F169" s="189"/>
      <c r="J169" s="190"/>
      <c r="K169" s="187"/>
      <c r="L169" s="187"/>
      <c r="M169" s="187"/>
      <c r="N169" s="187"/>
      <c r="O169" s="187"/>
      <c r="P169" s="187"/>
    </row>
    <row r="170" spans="5:16" s="188" customFormat="1" x14ac:dyDescent="0.25">
      <c r="E170" s="189"/>
      <c r="F170" s="189"/>
      <c r="J170" s="190"/>
      <c r="K170" s="187"/>
      <c r="L170" s="187"/>
      <c r="M170" s="187"/>
      <c r="N170" s="187"/>
      <c r="O170" s="187"/>
      <c r="P170" s="187"/>
    </row>
    <row r="171" spans="5:16" s="188" customFormat="1" x14ac:dyDescent="0.25">
      <c r="E171" s="189"/>
      <c r="F171" s="189"/>
      <c r="J171" s="190"/>
      <c r="K171" s="187"/>
      <c r="L171" s="187"/>
      <c r="M171" s="187"/>
      <c r="N171" s="187"/>
      <c r="O171" s="187"/>
      <c r="P171" s="187"/>
    </row>
    <row r="172" spans="5:16" s="188" customFormat="1" x14ac:dyDescent="0.25">
      <c r="E172" s="189"/>
      <c r="F172" s="189"/>
      <c r="J172" s="190"/>
      <c r="K172" s="187"/>
      <c r="L172" s="187"/>
      <c r="M172" s="187"/>
      <c r="N172" s="187"/>
      <c r="O172" s="187"/>
      <c r="P172" s="187"/>
    </row>
    <row r="173" spans="5:16" s="188" customFormat="1" x14ac:dyDescent="0.25">
      <c r="E173" s="189"/>
      <c r="F173" s="189"/>
      <c r="J173" s="190"/>
      <c r="K173" s="187"/>
      <c r="L173" s="187"/>
      <c r="M173" s="187"/>
      <c r="N173" s="187"/>
      <c r="O173" s="187"/>
      <c r="P173" s="187"/>
    </row>
    <row r="174" spans="5:16" s="188" customFormat="1" x14ac:dyDescent="0.25">
      <c r="E174" s="189"/>
      <c r="F174" s="189"/>
      <c r="J174" s="190"/>
      <c r="K174" s="187"/>
      <c r="L174" s="187"/>
      <c r="M174" s="187"/>
      <c r="N174" s="187"/>
      <c r="O174" s="187"/>
      <c r="P174" s="187"/>
    </row>
    <row r="175" spans="5:16" s="188" customFormat="1" x14ac:dyDescent="0.25">
      <c r="E175" s="189"/>
      <c r="F175" s="189"/>
      <c r="J175" s="190"/>
      <c r="K175" s="187"/>
      <c r="L175" s="187"/>
      <c r="M175" s="187"/>
      <c r="N175" s="187"/>
      <c r="O175" s="187"/>
      <c r="P175" s="187"/>
    </row>
    <row r="176" spans="5:16" s="188" customFormat="1" x14ac:dyDescent="0.25">
      <c r="E176" s="189"/>
      <c r="F176" s="189"/>
      <c r="J176" s="190"/>
      <c r="K176" s="187"/>
      <c r="L176" s="187"/>
      <c r="M176" s="187"/>
      <c r="N176" s="187"/>
      <c r="O176" s="187"/>
      <c r="P176" s="187"/>
    </row>
    <row r="177" spans="5:16" s="188" customFormat="1" x14ac:dyDescent="0.25">
      <c r="E177" s="189"/>
      <c r="F177" s="189"/>
      <c r="J177" s="190"/>
      <c r="K177" s="187"/>
      <c r="L177" s="187"/>
      <c r="M177" s="187"/>
      <c r="N177" s="187"/>
      <c r="O177" s="187"/>
      <c r="P177" s="187"/>
    </row>
    <row r="178" spans="5:16" s="188" customFormat="1" x14ac:dyDescent="0.25">
      <c r="E178" s="189"/>
      <c r="F178" s="189"/>
      <c r="J178" s="190"/>
      <c r="K178" s="187"/>
      <c r="L178" s="187"/>
      <c r="M178" s="187"/>
      <c r="N178" s="187"/>
      <c r="O178" s="187"/>
      <c r="P178" s="187"/>
    </row>
    <row r="179" spans="5:16" s="188" customFormat="1" x14ac:dyDescent="0.25">
      <c r="E179" s="189"/>
      <c r="F179" s="189"/>
      <c r="J179" s="190"/>
      <c r="K179" s="187"/>
      <c r="L179" s="187"/>
      <c r="M179" s="187"/>
      <c r="N179" s="187"/>
      <c r="O179" s="187"/>
      <c r="P179" s="187"/>
    </row>
    <row r="180" spans="5:16" s="188" customFormat="1" x14ac:dyDescent="0.25">
      <c r="E180" s="189"/>
      <c r="F180" s="189"/>
      <c r="J180" s="190"/>
      <c r="K180" s="187"/>
      <c r="L180" s="187"/>
      <c r="M180" s="187"/>
      <c r="N180" s="187"/>
      <c r="O180" s="187"/>
      <c r="P180" s="187"/>
    </row>
    <row r="181" spans="5:16" s="188" customFormat="1" x14ac:dyDescent="0.25">
      <c r="E181" s="189"/>
      <c r="F181" s="189"/>
      <c r="J181" s="190"/>
      <c r="K181" s="187"/>
      <c r="L181" s="187"/>
      <c r="M181" s="187"/>
      <c r="N181" s="187"/>
      <c r="O181" s="187"/>
      <c r="P181" s="187"/>
    </row>
    <row r="182" spans="5:16" s="188" customFormat="1" x14ac:dyDescent="0.25">
      <c r="E182" s="189"/>
      <c r="F182" s="189"/>
      <c r="J182" s="190"/>
      <c r="K182" s="187"/>
      <c r="L182" s="187"/>
      <c r="M182" s="187"/>
      <c r="N182" s="187"/>
      <c r="O182" s="187"/>
      <c r="P182" s="187"/>
    </row>
    <row r="183" spans="5:16" s="188" customFormat="1" x14ac:dyDescent="0.25">
      <c r="E183" s="189"/>
      <c r="F183" s="189"/>
      <c r="J183" s="190"/>
      <c r="K183" s="187"/>
      <c r="L183" s="187"/>
      <c r="M183" s="187"/>
      <c r="N183" s="187"/>
      <c r="O183" s="187"/>
      <c r="P183" s="187"/>
    </row>
    <row r="184" spans="5:16" s="188" customFormat="1" x14ac:dyDescent="0.25">
      <c r="E184" s="189"/>
      <c r="F184" s="189"/>
      <c r="J184" s="190"/>
      <c r="K184" s="187"/>
      <c r="L184" s="187"/>
      <c r="M184" s="187"/>
      <c r="N184" s="187"/>
      <c r="O184" s="187"/>
      <c r="P184" s="187"/>
    </row>
    <row r="185" spans="5:16" s="188" customFormat="1" x14ac:dyDescent="0.25">
      <c r="E185" s="189"/>
      <c r="F185" s="189"/>
      <c r="J185" s="190"/>
      <c r="K185" s="187"/>
      <c r="L185" s="187"/>
      <c r="M185" s="187"/>
      <c r="N185" s="187"/>
      <c r="O185" s="187"/>
      <c r="P185" s="187"/>
    </row>
    <row r="186" spans="5:16" s="188" customFormat="1" x14ac:dyDescent="0.25">
      <c r="E186" s="189"/>
      <c r="F186" s="189"/>
      <c r="J186" s="190"/>
      <c r="K186" s="187"/>
      <c r="L186" s="187"/>
      <c r="M186" s="187"/>
      <c r="N186" s="187"/>
      <c r="O186" s="187"/>
      <c r="P186" s="187"/>
    </row>
    <row r="187" spans="5:16" s="188" customFormat="1" x14ac:dyDescent="0.25">
      <c r="E187" s="189"/>
      <c r="F187" s="189"/>
      <c r="J187" s="190"/>
      <c r="K187" s="187"/>
      <c r="L187" s="187"/>
      <c r="M187" s="187"/>
      <c r="N187" s="187"/>
      <c r="O187" s="187"/>
      <c r="P187" s="187"/>
    </row>
    <row r="188" spans="5:16" s="188" customFormat="1" x14ac:dyDescent="0.25">
      <c r="E188" s="189"/>
      <c r="F188" s="189"/>
      <c r="J188" s="190"/>
      <c r="K188" s="187"/>
      <c r="L188" s="187"/>
      <c r="M188" s="187"/>
      <c r="N188" s="187"/>
      <c r="O188" s="187"/>
      <c r="P188" s="187"/>
    </row>
    <row r="189" spans="5:16" s="188" customFormat="1" x14ac:dyDescent="0.25">
      <c r="E189" s="189"/>
      <c r="F189" s="189"/>
      <c r="J189" s="190"/>
      <c r="K189" s="187"/>
      <c r="L189" s="187"/>
      <c r="M189" s="187"/>
      <c r="N189" s="187"/>
      <c r="O189" s="187"/>
      <c r="P189" s="187"/>
    </row>
    <row r="190" spans="5:16" s="188" customFormat="1" x14ac:dyDescent="0.25">
      <c r="E190" s="189"/>
      <c r="F190" s="189"/>
      <c r="J190" s="190"/>
      <c r="K190" s="187"/>
      <c r="L190" s="187"/>
      <c r="M190" s="187"/>
      <c r="N190" s="187"/>
      <c r="O190" s="187"/>
      <c r="P190" s="187"/>
    </row>
    <row r="191" spans="5:16" s="188" customFormat="1" x14ac:dyDescent="0.25">
      <c r="E191" s="189"/>
      <c r="F191" s="189"/>
      <c r="J191" s="190"/>
      <c r="K191" s="187"/>
      <c r="L191" s="187"/>
      <c r="M191" s="187"/>
      <c r="N191" s="187"/>
      <c r="O191" s="187"/>
      <c r="P191" s="187"/>
    </row>
    <row r="192" spans="5:16" s="188" customFormat="1" x14ac:dyDescent="0.25">
      <c r="E192" s="189"/>
      <c r="F192" s="189"/>
      <c r="J192" s="190"/>
      <c r="K192" s="187"/>
      <c r="L192" s="187"/>
      <c r="M192" s="187"/>
      <c r="N192" s="187"/>
      <c r="O192" s="187"/>
      <c r="P192" s="187"/>
    </row>
    <row r="193" spans="5:16" s="188" customFormat="1" x14ac:dyDescent="0.25">
      <c r="E193" s="189"/>
      <c r="F193" s="189"/>
      <c r="J193" s="190"/>
      <c r="K193" s="187"/>
      <c r="L193" s="187"/>
      <c r="M193" s="187"/>
      <c r="N193" s="187"/>
      <c r="O193" s="187"/>
      <c r="P193" s="187"/>
    </row>
    <row r="194" spans="5:16" s="188" customFormat="1" x14ac:dyDescent="0.25">
      <c r="E194" s="189"/>
      <c r="F194" s="189"/>
      <c r="J194" s="190"/>
      <c r="K194" s="187"/>
      <c r="L194" s="187"/>
      <c r="M194" s="187"/>
      <c r="N194" s="187"/>
      <c r="O194" s="187"/>
      <c r="P194" s="187"/>
    </row>
    <row r="195" spans="5:16" s="188" customFormat="1" x14ac:dyDescent="0.25">
      <c r="E195" s="189"/>
      <c r="J195" s="190"/>
      <c r="K195" s="187"/>
      <c r="L195" s="187"/>
      <c r="M195" s="187"/>
      <c r="N195" s="187"/>
      <c r="O195" s="187"/>
      <c r="P195" s="187"/>
    </row>
    <row r="196" spans="5:16" s="188" customFormat="1" x14ac:dyDescent="0.25">
      <c r="E196" s="189"/>
      <c r="J196" s="190"/>
      <c r="K196" s="187"/>
      <c r="L196" s="187"/>
      <c r="M196" s="187"/>
      <c r="N196" s="187"/>
      <c r="O196" s="187"/>
      <c r="P196" s="187"/>
    </row>
    <row r="197" spans="5:16" s="188" customFormat="1" x14ac:dyDescent="0.25">
      <c r="E197" s="189"/>
      <c r="J197" s="190"/>
      <c r="K197" s="187"/>
      <c r="L197" s="187"/>
      <c r="M197" s="187"/>
      <c r="N197" s="187"/>
      <c r="O197" s="187"/>
      <c r="P197" s="187"/>
    </row>
    <row r="198" spans="5:16" s="188" customFormat="1" x14ac:dyDescent="0.25">
      <c r="E198" s="189"/>
      <c r="J198" s="190"/>
      <c r="K198" s="187"/>
      <c r="L198" s="187"/>
      <c r="M198" s="187"/>
      <c r="N198" s="187"/>
      <c r="O198" s="187"/>
      <c r="P198" s="187"/>
    </row>
    <row r="199" spans="5:16" s="188" customFormat="1" x14ac:dyDescent="0.25">
      <c r="E199" s="189"/>
      <c r="J199" s="190"/>
      <c r="K199" s="187"/>
      <c r="L199" s="187"/>
      <c r="M199" s="187"/>
      <c r="N199" s="187"/>
      <c r="O199" s="187"/>
      <c r="P199" s="187"/>
    </row>
    <row r="200" spans="5:16" s="188" customFormat="1" x14ac:dyDescent="0.25">
      <c r="E200" s="189"/>
      <c r="J200" s="190"/>
      <c r="K200" s="187"/>
      <c r="L200" s="187"/>
      <c r="M200" s="187"/>
      <c r="N200" s="187"/>
      <c r="O200" s="187"/>
      <c r="P200" s="187"/>
    </row>
    <row r="201" spans="5:16" s="188" customFormat="1" x14ac:dyDescent="0.25">
      <c r="E201" s="189"/>
      <c r="J201" s="190"/>
      <c r="K201" s="187"/>
      <c r="L201" s="187"/>
      <c r="M201" s="187"/>
      <c r="N201" s="187"/>
      <c r="O201" s="187"/>
      <c r="P201" s="187"/>
    </row>
    <row r="202" spans="5:16" s="188" customFormat="1" x14ac:dyDescent="0.25">
      <c r="E202" s="189"/>
      <c r="J202" s="190"/>
      <c r="K202" s="187"/>
      <c r="L202" s="187"/>
      <c r="M202" s="187"/>
      <c r="N202" s="187"/>
      <c r="O202" s="187"/>
      <c r="P202" s="187"/>
    </row>
    <row r="203" spans="5:16" s="188" customFormat="1" x14ac:dyDescent="0.25">
      <c r="E203" s="189"/>
      <c r="J203" s="190"/>
      <c r="K203" s="187"/>
      <c r="L203" s="187"/>
      <c r="M203" s="187"/>
      <c r="N203" s="187"/>
      <c r="O203" s="187"/>
      <c r="P203" s="187"/>
    </row>
    <row r="204" spans="5:16" s="188" customFormat="1" x14ac:dyDescent="0.25">
      <c r="E204" s="189"/>
      <c r="J204" s="190"/>
      <c r="K204" s="187"/>
      <c r="L204" s="187"/>
      <c r="M204" s="187"/>
      <c r="N204" s="187"/>
      <c r="O204" s="187"/>
      <c r="P204" s="187"/>
    </row>
    <row r="205" spans="5:16" s="188" customFormat="1" x14ac:dyDescent="0.25">
      <c r="E205" s="189"/>
      <c r="J205" s="190"/>
      <c r="K205" s="187"/>
      <c r="L205" s="187"/>
      <c r="M205" s="187"/>
      <c r="N205" s="187"/>
      <c r="O205" s="187"/>
      <c r="P205" s="187"/>
    </row>
    <row r="206" spans="5:16" s="188" customFormat="1" x14ac:dyDescent="0.25">
      <c r="E206" s="189"/>
      <c r="J206" s="190"/>
      <c r="K206" s="187"/>
      <c r="L206" s="187"/>
      <c r="M206" s="187"/>
      <c r="N206" s="187"/>
      <c r="O206" s="187"/>
      <c r="P206" s="187"/>
    </row>
    <row r="207" spans="5:16" s="188" customFormat="1" x14ac:dyDescent="0.25">
      <c r="E207" s="189"/>
      <c r="J207" s="190"/>
      <c r="K207" s="187"/>
      <c r="L207" s="187"/>
      <c r="M207" s="187"/>
      <c r="N207" s="187"/>
      <c r="O207" s="187"/>
      <c r="P207" s="187"/>
    </row>
    <row r="208" spans="5:16" s="188" customFormat="1" x14ac:dyDescent="0.25">
      <c r="E208" s="189"/>
      <c r="J208" s="190"/>
      <c r="K208" s="187"/>
      <c r="L208" s="187"/>
      <c r="M208" s="187"/>
      <c r="N208" s="187"/>
      <c r="O208" s="187"/>
      <c r="P208" s="187"/>
    </row>
    <row r="209" spans="5:16" s="188" customFormat="1" x14ac:dyDescent="0.25">
      <c r="E209" s="189"/>
      <c r="J209" s="190"/>
      <c r="K209" s="187"/>
      <c r="L209" s="187"/>
      <c r="M209" s="187"/>
      <c r="N209" s="187"/>
      <c r="O209" s="187"/>
      <c r="P209" s="187"/>
    </row>
    <row r="210" spans="5:16" s="188" customFormat="1" x14ac:dyDescent="0.25">
      <c r="E210" s="189"/>
      <c r="J210" s="190"/>
      <c r="K210" s="187"/>
      <c r="L210" s="187"/>
      <c r="M210" s="187"/>
      <c r="N210" s="187"/>
      <c r="O210" s="187"/>
      <c r="P210" s="187"/>
    </row>
    <row r="211" spans="5:16" s="188" customFormat="1" x14ac:dyDescent="0.25">
      <c r="E211" s="189"/>
      <c r="J211" s="190"/>
      <c r="K211" s="187"/>
      <c r="L211" s="187"/>
      <c r="M211" s="187"/>
      <c r="N211" s="187"/>
      <c r="O211" s="187"/>
      <c r="P211" s="187"/>
    </row>
    <row r="212" spans="5:16" s="188" customFormat="1" x14ac:dyDescent="0.25">
      <c r="E212" s="189"/>
      <c r="J212" s="190"/>
      <c r="K212" s="187"/>
      <c r="L212" s="187"/>
      <c r="M212" s="187"/>
      <c r="N212" s="187"/>
      <c r="O212" s="187"/>
      <c r="P212" s="187"/>
    </row>
    <row r="213" spans="5:16" s="188" customFormat="1" x14ac:dyDescent="0.25">
      <c r="E213" s="189"/>
      <c r="J213" s="190"/>
      <c r="K213" s="187"/>
      <c r="L213" s="187"/>
      <c r="M213" s="187"/>
      <c r="N213" s="187"/>
      <c r="O213" s="187"/>
      <c r="P213" s="187"/>
    </row>
    <row r="214" spans="5:16" s="188" customFormat="1" x14ac:dyDescent="0.25">
      <c r="E214" s="189"/>
      <c r="J214" s="190"/>
      <c r="K214" s="187"/>
      <c r="L214" s="187"/>
      <c r="M214" s="187"/>
      <c r="N214" s="187"/>
      <c r="O214" s="187"/>
      <c r="P214" s="187"/>
    </row>
    <row r="215" spans="5:16" s="188" customFormat="1" x14ac:dyDescent="0.25">
      <c r="E215" s="189"/>
      <c r="J215" s="190"/>
      <c r="K215" s="187"/>
      <c r="L215" s="187"/>
      <c r="M215" s="187"/>
      <c r="N215" s="187"/>
      <c r="O215" s="187"/>
      <c r="P215" s="187"/>
    </row>
    <row r="216" spans="5:16" s="188" customFormat="1" x14ac:dyDescent="0.25">
      <c r="E216" s="189"/>
      <c r="J216" s="190"/>
      <c r="K216" s="187"/>
      <c r="L216" s="187"/>
      <c r="M216" s="187"/>
      <c r="N216" s="187"/>
      <c r="O216" s="187"/>
      <c r="P216" s="187"/>
    </row>
    <row r="217" spans="5:16" s="188" customFormat="1" x14ac:dyDescent="0.25">
      <c r="E217" s="189"/>
      <c r="J217" s="190"/>
      <c r="K217" s="187"/>
      <c r="L217" s="187"/>
      <c r="M217" s="187"/>
      <c r="N217" s="187"/>
      <c r="O217" s="187"/>
      <c r="P217" s="187"/>
    </row>
    <row r="218" spans="5:16" s="188" customFormat="1" x14ac:dyDescent="0.25">
      <c r="E218" s="189"/>
      <c r="J218" s="190"/>
      <c r="K218" s="187"/>
      <c r="L218" s="187"/>
      <c r="M218" s="187"/>
      <c r="N218" s="187"/>
      <c r="O218" s="187"/>
      <c r="P218" s="187"/>
    </row>
    <row r="219" spans="5:16" s="188" customFormat="1" x14ac:dyDescent="0.25">
      <c r="E219" s="189"/>
      <c r="J219" s="190"/>
      <c r="K219" s="187"/>
      <c r="L219" s="187"/>
      <c r="M219" s="187"/>
      <c r="N219" s="187"/>
      <c r="O219" s="187"/>
      <c r="P219" s="187"/>
    </row>
    <row r="220" spans="5:16" s="188" customFormat="1" x14ac:dyDescent="0.25">
      <c r="E220" s="189"/>
      <c r="J220" s="190"/>
      <c r="K220" s="187"/>
      <c r="L220" s="187"/>
      <c r="M220" s="187"/>
      <c r="N220" s="187"/>
      <c r="O220" s="187"/>
      <c r="P220" s="187"/>
    </row>
    <row r="221" spans="5:16" s="188" customFormat="1" x14ac:dyDescent="0.25">
      <c r="E221" s="189"/>
      <c r="J221" s="190"/>
      <c r="K221" s="187"/>
      <c r="L221" s="187"/>
      <c r="M221" s="187"/>
      <c r="N221" s="187"/>
      <c r="O221" s="187"/>
      <c r="P221" s="187"/>
    </row>
    <row r="222" spans="5:16" s="188" customFormat="1" x14ac:dyDescent="0.25">
      <c r="E222" s="189"/>
      <c r="J222" s="190"/>
      <c r="K222" s="187"/>
      <c r="L222" s="187"/>
      <c r="M222" s="187"/>
      <c r="N222" s="187"/>
      <c r="O222" s="187"/>
      <c r="P222" s="187"/>
    </row>
    <row r="223" spans="5:16" s="188" customFormat="1" x14ac:dyDescent="0.25">
      <c r="E223" s="189"/>
      <c r="J223" s="190"/>
      <c r="K223" s="187"/>
      <c r="L223" s="187"/>
      <c r="M223" s="187"/>
      <c r="N223" s="187"/>
      <c r="O223" s="187"/>
      <c r="P223" s="187"/>
    </row>
    <row r="224" spans="5:16" s="188" customFormat="1" x14ac:dyDescent="0.25">
      <c r="E224" s="189"/>
      <c r="J224" s="190"/>
      <c r="K224" s="187"/>
      <c r="L224" s="187"/>
      <c r="M224" s="187"/>
      <c r="N224" s="187"/>
      <c r="O224" s="187"/>
      <c r="P224" s="187"/>
    </row>
    <row r="225" spans="5:16" s="188" customFormat="1" x14ac:dyDescent="0.25">
      <c r="E225" s="189"/>
      <c r="J225" s="190"/>
      <c r="K225" s="187"/>
      <c r="L225" s="187"/>
      <c r="M225" s="187"/>
      <c r="N225" s="187"/>
      <c r="O225" s="187"/>
      <c r="P225" s="187"/>
    </row>
    <row r="226" spans="5:16" s="188" customFormat="1" x14ac:dyDescent="0.25">
      <c r="E226" s="189"/>
      <c r="J226" s="190"/>
      <c r="K226" s="187"/>
      <c r="L226" s="187"/>
      <c r="M226" s="187"/>
      <c r="N226" s="187"/>
      <c r="O226" s="187"/>
      <c r="P226" s="187"/>
    </row>
    <row r="227" spans="5:16" s="188" customFormat="1" x14ac:dyDescent="0.25">
      <c r="E227" s="189"/>
      <c r="J227" s="190"/>
      <c r="K227" s="187"/>
      <c r="L227" s="187"/>
      <c r="M227" s="187"/>
      <c r="N227" s="187"/>
      <c r="O227" s="187"/>
      <c r="P227" s="187"/>
    </row>
    <row r="228" spans="5:16" s="188" customFormat="1" x14ac:dyDescent="0.25">
      <c r="E228" s="189"/>
      <c r="J228" s="190"/>
      <c r="K228" s="187"/>
      <c r="L228" s="187"/>
      <c r="M228" s="187"/>
      <c r="N228" s="187"/>
      <c r="O228" s="187"/>
      <c r="P228" s="187"/>
    </row>
    <row r="229" spans="5:16" s="188" customFormat="1" x14ac:dyDescent="0.25">
      <c r="E229" s="189"/>
      <c r="J229" s="190"/>
      <c r="K229" s="187"/>
      <c r="L229" s="187"/>
      <c r="M229" s="187"/>
      <c r="N229" s="187"/>
      <c r="O229" s="187"/>
      <c r="P229" s="187"/>
    </row>
    <row r="230" spans="5:16" s="188" customFormat="1" x14ac:dyDescent="0.25">
      <c r="E230" s="189"/>
      <c r="J230" s="190"/>
      <c r="K230" s="187"/>
      <c r="L230" s="187"/>
      <c r="M230" s="187"/>
      <c r="N230" s="187"/>
      <c r="O230" s="187"/>
      <c r="P230" s="187"/>
    </row>
    <row r="231" spans="5:16" s="188" customFormat="1" x14ac:dyDescent="0.25">
      <c r="E231" s="189"/>
      <c r="J231" s="190"/>
      <c r="K231" s="187"/>
      <c r="L231" s="187"/>
      <c r="M231" s="187"/>
      <c r="N231" s="187"/>
      <c r="O231" s="187"/>
      <c r="P231" s="187"/>
    </row>
    <row r="232" spans="5:16" s="188" customFormat="1" x14ac:dyDescent="0.25">
      <c r="E232" s="189"/>
      <c r="J232" s="190"/>
      <c r="K232" s="187"/>
      <c r="L232" s="187"/>
      <c r="M232" s="187"/>
      <c r="N232" s="187"/>
      <c r="O232" s="187"/>
      <c r="P232" s="187"/>
    </row>
    <row r="233" spans="5:16" s="188" customFormat="1" x14ac:dyDescent="0.25">
      <c r="E233" s="189"/>
      <c r="J233" s="190"/>
      <c r="K233" s="187"/>
      <c r="L233" s="187"/>
      <c r="M233" s="187"/>
      <c r="N233" s="187"/>
      <c r="O233" s="187"/>
      <c r="P233" s="187"/>
    </row>
    <row r="234" spans="5:16" s="188" customFormat="1" x14ac:dyDescent="0.25">
      <c r="E234" s="189"/>
      <c r="J234" s="190"/>
      <c r="K234" s="187"/>
      <c r="L234" s="187"/>
      <c r="M234" s="187"/>
      <c r="N234" s="187"/>
      <c r="O234" s="187"/>
      <c r="P234" s="187"/>
    </row>
    <row r="235" spans="5:16" s="188" customFormat="1" x14ac:dyDescent="0.25">
      <c r="E235" s="189"/>
      <c r="J235" s="190"/>
      <c r="K235" s="187"/>
      <c r="L235" s="187"/>
      <c r="M235" s="187"/>
      <c r="N235" s="187"/>
      <c r="O235" s="187"/>
      <c r="P235" s="187"/>
    </row>
    <row r="236" spans="5:16" s="188" customFormat="1" x14ac:dyDescent="0.25">
      <c r="E236" s="189"/>
      <c r="J236" s="190"/>
      <c r="K236" s="187"/>
      <c r="L236" s="187"/>
      <c r="M236" s="187"/>
      <c r="N236" s="187"/>
      <c r="O236" s="187"/>
      <c r="P236" s="187"/>
    </row>
    <row r="237" spans="5:16" s="188" customFormat="1" x14ac:dyDescent="0.25">
      <c r="E237" s="189"/>
      <c r="J237" s="190"/>
      <c r="K237" s="187"/>
      <c r="L237" s="187"/>
      <c r="M237" s="187"/>
      <c r="N237" s="187"/>
      <c r="O237" s="187"/>
      <c r="P237" s="187"/>
    </row>
    <row r="238" spans="5:16" s="188" customFormat="1" x14ac:dyDescent="0.25">
      <c r="E238" s="189"/>
      <c r="J238" s="190"/>
      <c r="K238" s="187"/>
      <c r="L238" s="187"/>
      <c r="M238" s="187"/>
      <c r="N238" s="187"/>
      <c r="O238" s="187"/>
      <c r="P238" s="187"/>
    </row>
    <row r="239" spans="5:16" s="188" customFormat="1" x14ac:dyDescent="0.25">
      <c r="E239" s="189"/>
      <c r="J239" s="190"/>
      <c r="K239" s="187"/>
      <c r="L239" s="187"/>
      <c r="M239" s="187"/>
      <c r="N239" s="187"/>
      <c r="O239" s="187"/>
      <c r="P239" s="187"/>
    </row>
    <row r="240" spans="5:16" s="188" customFormat="1" x14ac:dyDescent="0.25">
      <c r="E240" s="189"/>
      <c r="J240" s="190"/>
      <c r="K240" s="187"/>
      <c r="L240" s="187"/>
      <c r="M240" s="187"/>
      <c r="N240" s="187"/>
      <c r="O240" s="187"/>
      <c r="P240" s="187"/>
    </row>
    <row r="241" spans="5:16" s="188" customFormat="1" x14ac:dyDescent="0.25">
      <c r="E241" s="189"/>
      <c r="J241" s="190"/>
      <c r="K241" s="187"/>
      <c r="L241" s="187"/>
      <c r="M241" s="187"/>
      <c r="N241" s="187"/>
      <c r="O241" s="187"/>
      <c r="P241" s="187"/>
    </row>
    <row r="242" spans="5:16" s="188" customFormat="1" x14ac:dyDescent="0.25">
      <c r="E242" s="189"/>
      <c r="J242" s="190"/>
      <c r="K242" s="187"/>
      <c r="L242" s="187"/>
      <c r="M242" s="187"/>
      <c r="N242" s="187"/>
      <c r="O242" s="187"/>
      <c r="P242" s="187"/>
    </row>
    <row r="243" spans="5:16" s="188" customFormat="1" x14ac:dyDescent="0.25">
      <c r="E243" s="189"/>
      <c r="J243" s="190"/>
      <c r="K243" s="187"/>
      <c r="L243" s="187"/>
      <c r="M243" s="187"/>
      <c r="N243" s="187"/>
      <c r="O243" s="187"/>
      <c r="P243" s="187"/>
    </row>
    <row r="244" spans="5:16" s="188" customFormat="1" x14ac:dyDescent="0.25">
      <c r="E244" s="189"/>
      <c r="J244" s="190"/>
      <c r="K244" s="187"/>
      <c r="L244" s="187"/>
      <c r="M244" s="187"/>
      <c r="N244" s="187"/>
      <c r="O244" s="187"/>
      <c r="P244" s="187"/>
    </row>
    <row r="245" spans="5:16" s="188" customFormat="1" x14ac:dyDescent="0.25">
      <c r="E245" s="189"/>
      <c r="J245" s="190"/>
      <c r="K245" s="187"/>
      <c r="L245" s="187"/>
      <c r="M245" s="187"/>
      <c r="N245" s="187"/>
      <c r="O245" s="187"/>
      <c r="P245" s="187"/>
    </row>
    <row r="246" spans="5:16" s="188" customFormat="1" x14ac:dyDescent="0.25">
      <c r="E246" s="189"/>
      <c r="J246" s="190"/>
      <c r="K246" s="187"/>
      <c r="L246" s="187"/>
      <c r="M246" s="187"/>
      <c r="N246" s="187"/>
      <c r="O246" s="187"/>
      <c r="P246" s="187"/>
    </row>
    <row r="247" spans="5:16" s="188" customFormat="1" x14ac:dyDescent="0.25">
      <c r="E247" s="189"/>
      <c r="J247" s="190"/>
      <c r="K247" s="187"/>
      <c r="L247" s="187"/>
      <c r="M247" s="187"/>
      <c r="N247" s="187"/>
      <c r="O247" s="187"/>
      <c r="P247" s="187"/>
    </row>
    <row r="248" spans="5:16" s="188" customFormat="1" x14ac:dyDescent="0.25">
      <c r="E248" s="189"/>
      <c r="J248" s="190"/>
      <c r="K248" s="187"/>
      <c r="L248" s="187"/>
      <c r="M248" s="187"/>
      <c r="N248" s="187"/>
      <c r="O248" s="187"/>
      <c r="P248" s="187"/>
    </row>
    <row r="249" spans="5:16" s="188" customFormat="1" x14ac:dyDescent="0.25">
      <c r="E249" s="189"/>
      <c r="J249" s="190"/>
      <c r="K249" s="187"/>
      <c r="L249" s="187"/>
      <c r="M249" s="187"/>
      <c r="N249" s="187"/>
      <c r="O249" s="187"/>
      <c r="P249" s="187"/>
    </row>
    <row r="250" spans="5:16" s="188" customFormat="1" x14ac:dyDescent="0.25">
      <c r="E250" s="189"/>
      <c r="J250" s="190"/>
      <c r="K250" s="187"/>
      <c r="L250" s="187"/>
      <c r="M250" s="187"/>
      <c r="N250" s="187"/>
      <c r="O250" s="187"/>
      <c r="P250" s="187"/>
    </row>
    <row r="251" spans="5:16" s="188" customFormat="1" x14ac:dyDescent="0.25">
      <c r="E251" s="189"/>
      <c r="J251" s="190"/>
      <c r="K251" s="187"/>
      <c r="L251" s="187"/>
      <c r="M251" s="187"/>
      <c r="N251" s="187"/>
      <c r="O251" s="187"/>
      <c r="P251" s="187"/>
    </row>
    <row r="252" spans="5:16" s="188" customFormat="1" x14ac:dyDescent="0.25">
      <c r="E252" s="189"/>
      <c r="J252" s="190"/>
      <c r="K252" s="187"/>
      <c r="L252" s="187"/>
      <c r="M252" s="187"/>
      <c r="N252" s="187"/>
      <c r="O252" s="187"/>
      <c r="P252" s="187"/>
    </row>
    <row r="253" spans="5:16" s="188" customFormat="1" x14ac:dyDescent="0.25">
      <c r="E253" s="189"/>
      <c r="J253" s="190"/>
      <c r="K253" s="187"/>
      <c r="L253" s="187"/>
      <c r="M253" s="187"/>
      <c r="N253" s="187"/>
      <c r="O253" s="187"/>
      <c r="P253" s="187"/>
    </row>
    <row r="254" spans="5:16" s="188" customFormat="1" x14ac:dyDescent="0.25">
      <c r="E254" s="189"/>
      <c r="J254" s="190"/>
      <c r="K254" s="187"/>
      <c r="L254" s="187"/>
      <c r="M254" s="187"/>
      <c r="N254" s="187"/>
      <c r="O254" s="187"/>
      <c r="P254" s="187"/>
    </row>
    <row r="255" spans="5:16" s="188" customFormat="1" x14ac:dyDescent="0.25">
      <c r="E255" s="189"/>
      <c r="J255" s="190"/>
      <c r="K255" s="187"/>
      <c r="L255" s="187"/>
      <c r="M255" s="187"/>
      <c r="N255" s="187"/>
      <c r="O255" s="187"/>
      <c r="P255" s="187"/>
    </row>
    <row r="256" spans="5:16" s="188" customFormat="1" x14ac:dyDescent="0.25">
      <c r="E256" s="189"/>
      <c r="J256" s="190"/>
      <c r="K256" s="187"/>
      <c r="L256" s="187"/>
      <c r="M256" s="187"/>
      <c r="N256" s="187"/>
      <c r="O256" s="187"/>
      <c r="P256" s="187"/>
    </row>
    <row r="257" spans="5:16" s="188" customFormat="1" x14ac:dyDescent="0.25">
      <c r="E257" s="189"/>
      <c r="J257" s="190"/>
      <c r="K257" s="187"/>
      <c r="L257" s="187"/>
      <c r="M257" s="187"/>
      <c r="N257" s="187"/>
      <c r="O257" s="187"/>
      <c r="P257" s="187"/>
    </row>
    <row r="258" spans="5:16" s="188" customFormat="1" x14ac:dyDescent="0.25">
      <c r="E258" s="189"/>
      <c r="J258" s="190"/>
      <c r="K258" s="187"/>
      <c r="L258" s="187"/>
      <c r="M258" s="187"/>
      <c r="N258" s="187"/>
      <c r="O258" s="187"/>
      <c r="P258" s="187"/>
    </row>
    <row r="259" spans="5:16" s="188" customFormat="1" x14ac:dyDescent="0.25">
      <c r="E259" s="189"/>
      <c r="J259" s="190"/>
      <c r="K259" s="187"/>
      <c r="L259" s="187"/>
      <c r="M259" s="187"/>
      <c r="N259" s="187"/>
      <c r="O259" s="187"/>
      <c r="P259" s="187"/>
    </row>
    <row r="260" spans="5:16" s="188" customFormat="1" x14ac:dyDescent="0.25">
      <c r="E260" s="189"/>
      <c r="J260" s="190"/>
      <c r="K260" s="187"/>
      <c r="L260" s="187"/>
      <c r="M260" s="187"/>
      <c r="N260" s="187"/>
      <c r="O260" s="187"/>
      <c r="P260" s="187"/>
    </row>
    <row r="261" spans="5:16" s="188" customFormat="1" x14ac:dyDescent="0.25">
      <c r="E261" s="189"/>
      <c r="J261" s="190"/>
      <c r="K261" s="187"/>
      <c r="L261" s="187"/>
      <c r="M261" s="187"/>
      <c r="N261" s="187"/>
      <c r="O261" s="187"/>
      <c r="P261" s="187"/>
    </row>
    <row r="262" spans="5:16" s="188" customFormat="1" x14ac:dyDescent="0.25">
      <c r="E262" s="189"/>
      <c r="J262" s="190"/>
      <c r="K262" s="187"/>
      <c r="L262" s="187"/>
      <c r="M262" s="187"/>
      <c r="N262" s="187"/>
      <c r="O262" s="187"/>
      <c r="P262" s="187"/>
    </row>
    <row r="263" spans="5:16" s="188" customFormat="1" x14ac:dyDescent="0.25">
      <c r="E263" s="189"/>
      <c r="J263" s="190"/>
      <c r="K263" s="187"/>
      <c r="L263" s="187"/>
      <c r="M263" s="187"/>
      <c r="N263" s="187"/>
      <c r="O263" s="187"/>
      <c r="P263" s="187"/>
    </row>
    <row r="264" spans="5:16" s="188" customFormat="1" x14ac:dyDescent="0.25">
      <c r="E264" s="189"/>
      <c r="J264" s="190"/>
      <c r="K264" s="187"/>
      <c r="L264" s="187"/>
      <c r="M264" s="187"/>
      <c r="N264" s="187"/>
      <c r="O264" s="187"/>
      <c r="P264" s="187"/>
    </row>
    <row r="265" spans="5:16" s="188" customFormat="1" x14ac:dyDescent="0.25">
      <c r="E265" s="189"/>
      <c r="J265" s="190"/>
      <c r="K265" s="187"/>
      <c r="L265" s="187"/>
      <c r="M265" s="187"/>
      <c r="N265" s="187"/>
      <c r="O265" s="187"/>
      <c r="P265" s="187"/>
    </row>
    <row r="266" spans="5:16" s="188" customFormat="1" x14ac:dyDescent="0.25">
      <c r="E266" s="189"/>
      <c r="J266" s="190"/>
      <c r="K266" s="187"/>
      <c r="L266" s="187"/>
      <c r="M266" s="187"/>
      <c r="N266" s="187"/>
      <c r="O266" s="187"/>
      <c r="P266" s="187"/>
    </row>
    <row r="267" spans="5:16" s="188" customFormat="1" x14ac:dyDescent="0.25">
      <c r="E267" s="189"/>
      <c r="J267" s="190"/>
      <c r="K267" s="187"/>
      <c r="L267" s="187"/>
      <c r="M267" s="187"/>
      <c r="N267" s="187"/>
      <c r="O267" s="187"/>
      <c r="P267" s="187"/>
    </row>
    <row r="268" spans="5:16" s="188" customFormat="1" x14ac:dyDescent="0.25">
      <c r="E268" s="189"/>
      <c r="J268" s="190"/>
      <c r="K268" s="187"/>
      <c r="L268" s="187"/>
      <c r="M268" s="187"/>
      <c r="N268" s="187"/>
      <c r="O268" s="187"/>
      <c r="P268" s="187"/>
    </row>
    <row r="269" spans="5:16" s="188" customFormat="1" x14ac:dyDescent="0.25">
      <c r="E269" s="189"/>
      <c r="J269" s="190"/>
      <c r="K269" s="187"/>
      <c r="L269" s="187"/>
      <c r="M269" s="187"/>
      <c r="N269" s="187"/>
      <c r="O269" s="187"/>
      <c r="P269" s="187"/>
    </row>
    <row r="270" spans="5:16" s="188" customFormat="1" x14ac:dyDescent="0.25">
      <c r="E270" s="189"/>
      <c r="J270" s="190"/>
      <c r="K270" s="187"/>
      <c r="L270" s="187"/>
      <c r="M270" s="187"/>
      <c r="N270" s="187"/>
      <c r="O270" s="187"/>
      <c r="P270" s="187"/>
    </row>
    <row r="271" spans="5:16" s="188" customFormat="1" x14ac:dyDescent="0.25">
      <c r="E271" s="189"/>
      <c r="J271" s="190"/>
      <c r="K271" s="187"/>
      <c r="L271" s="187"/>
      <c r="M271" s="187"/>
      <c r="N271" s="187"/>
      <c r="O271" s="187"/>
      <c r="P271" s="187"/>
    </row>
    <row r="272" spans="5:16" s="188" customFormat="1" x14ac:dyDescent="0.25">
      <c r="E272" s="189"/>
      <c r="J272" s="190"/>
      <c r="K272" s="187"/>
      <c r="L272" s="187"/>
      <c r="M272" s="187"/>
      <c r="N272" s="187"/>
      <c r="O272" s="187"/>
      <c r="P272" s="187"/>
    </row>
    <row r="273" spans="5:16" s="188" customFormat="1" x14ac:dyDescent="0.25">
      <c r="E273" s="189"/>
      <c r="J273" s="190"/>
      <c r="K273" s="187"/>
      <c r="L273" s="187"/>
      <c r="M273" s="187"/>
      <c r="N273" s="187"/>
      <c r="O273" s="187"/>
      <c r="P273" s="187"/>
    </row>
    <row r="274" spans="5:16" s="188" customFormat="1" x14ac:dyDescent="0.25">
      <c r="E274" s="189"/>
      <c r="J274" s="190"/>
      <c r="K274" s="187"/>
      <c r="L274" s="187"/>
      <c r="M274" s="187"/>
      <c r="N274" s="187"/>
      <c r="O274" s="187"/>
      <c r="P274" s="187"/>
    </row>
    <row r="275" spans="5:16" s="188" customFormat="1" x14ac:dyDescent="0.25">
      <c r="E275" s="189"/>
      <c r="J275" s="190"/>
      <c r="K275" s="187"/>
      <c r="L275" s="187"/>
      <c r="M275" s="187"/>
      <c r="N275" s="187"/>
      <c r="O275" s="187"/>
      <c r="P275" s="187"/>
    </row>
    <row r="276" spans="5:16" s="188" customFormat="1" x14ac:dyDescent="0.25">
      <c r="E276" s="189"/>
      <c r="J276" s="190"/>
      <c r="K276" s="187"/>
      <c r="L276" s="187"/>
      <c r="M276" s="187"/>
      <c r="N276" s="187"/>
      <c r="O276" s="187"/>
      <c r="P276" s="187"/>
    </row>
    <row r="277" spans="5:16" s="188" customFormat="1" x14ac:dyDescent="0.25">
      <c r="E277" s="189"/>
      <c r="J277" s="190"/>
      <c r="K277" s="187"/>
      <c r="L277" s="187"/>
      <c r="M277" s="187"/>
      <c r="N277" s="187"/>
      <c r="O277" s="187"/>
      <c r="P277" s="187"/>
    </row>
    <row r="278" spans="5:16" s="188" customFormat="1" x14ac:dyDescent="0.25">
      <c r="E278" s="189"/>
      <c r="J278" s="190"/>
      <c r="K278" s="187"/>
      <c r="L278" s="187"/>
      <c r="M278" s="187"/>
      <c r="N278" s="187"/>
      <c r="O278" s="187"/>
      <c r="P278" s="187"/>
    </row>
    <row r="279" spans="5:16" s="188" customFormat="1" x14ac:dyDescent="0.25">
      <c r="E279" s="189"/>
      <c r="J279" s="190"/>
      <c r="K279" s="187"/>
      <c r="L279" s="187"/>
      <c r="M279" s="187"/>
      <c r="N279" s="187"/>
      <c r="O279" s="187"/>
      <c r="P279" s="187"/>
    </row>
    <row r="280" spans="5:16" s="188" customFormat="1" x14ac:dyDescent="0.25">
      <c r="E280" s="189"/>
      <c r="J280" s="190"/>
      <c r="K280" s="187"/>
      <c r="L280" s="187"/>
      <c r="M280" s="187"/>
      <c r="N280" s="187"/>
      <c r="O280" s="187"/>
      <c r="P280" s="187"/>
    </row>
    <row r="281" spans="5:16" s="188" customFormat="1" x14ac:dyDescent="0.25">
      <c r="E281" s="189"/>
      <c r="J281" s="190"/>
      <c r="K281" s="187"/>
      <c r="L281" s="187"/>
      <c r="M281" s="187"/>
      <c r="N281" s="187"/>
      <c r="O281" s="187"/>
      <c r="P281" s="187"/>
    </row>
    <row r="282" spans="5:16" s="188" customFormat="1" x14ac:dyDescent="0.25">
      <c r="E282" s="189"/>
      <c r="J282" s="190"/>
      <c r="K282" s="187"/>
      <c r="L282" s="187"/>
      <c r="M282" s="187"/>
      <c r="N282" s="187"/>
      <c r="O282" s="187"/>
      <c r="P282" s="187"/>
    </row>
    <row r="283" spans="5:16" s="188" customFormat="1" x14ac:dyDescent="0.25">
      <c r="E283" s="189"/>
      <c r="J283" s="190"/>
      <c r="K283" s="187"/>
      <c r="L283" s="187"/>
      <c r="M283" s="187"/>
      <c r="N283" s="187"/>
      <c r="O283" s="187"/>
      <c r="P283" s="187"/>
    </row>
    <row r="284" spans="5:16" s="188" customFormat="1" x14ac:dyDescent="0.25">
      <c r="E284" s="189"/>
      <c r="J284" s="190"/>
      <c r="K284" s="187"/>
      <c r="L284" s="187"/>
      <c r="M284" s="187"/>
      <c r="N284" s="187"/>
      <c r="O284" s="187"/>
      <c r="P284" s="187"/>
    </row>
    <row r="285" spans="5:16" s="188" customFormat="1" x14ac:dyDescent="0.25">
      <c r="E285" s="189"/>
      <c r="J285" s="190"/>
      <c r="K285" s="187"/>
      <c r="L285" s="187"/>
      <c r="M285" s="187"/>
      <c r="N285" s="187"/>
      <c r="O285" s="187"/>
      <c r="P285" s="187"/>
    </row>
    <row r="286" spans="5:16" s="188" customFormat="1" x14ac:dyDescent="0.25">
      <c r="E286" s="189"/>
      <c r="J286" s="190"/>
      <c r="K286" s="187"/>
      <c r="L286" s="187"/>
      <c r="M286" s="187"/>
      <c r="N286" s="187"/>
      <c r="O286" s="187"/>
      <c r="P286" s="187"/>
    </row>
    <row r="287" spans="5:16" s="188" customFormat="1" x14ac:dyDescent="0.25">
      <c r="E287" s="189"/>
      <c r="J287" s="190"/>
      <c r="K287" s="187"/>
      <c r="L287" s="187"/>
      <c r="M287" s="187"/>
      <c r="N287" s="187"/>
      <c r="O287" s="187"/>
      <c r="P287" s="187"/>
    </row>
  </sheetData>
  <mergeCells count="36">
    <mergeCell ref="E2:J3"/>
    <mergeCell ref="K2:K3"/>
    <mergeCell ref="L2:L3"/>
    <mergeCell ref="M2:M3"/>
    <mergeCell ref="N2:N3"/>
    <mergeCell ref="A31:J31"/>
    <mergeCell ref="E33:J34"/>
    <mergeCell ref="K33:K34"/>
    <mergeCell ref="L33:L34"/>
    <mergeCell ref="M33:M34"/>
    <mergeCell ref="M85:M86"/>
    <mergeCell ref="N85:N86"/>
    <mergeCell ref="O85:O86"/>
    <mergeCell ref="P85:P86"/>
    <mergeCell ref="P2:P3"/>
    <mergeCell ref="N33:N34"/>
    <mergeCell ref="O33:O34"/>
    <mergeCell ref="P33:P34"/>
    <mergeCell ref="O2:O3"/>
    <mergeCell ref="E117:J117"/>
    <mergeCell ref="E83:J83"/>
    <mergeCell ref="E85:J86"/>
    <mergeCell ref="K85:K86"/>
    <mergeCell ref="L85:L86"/>
    <mergeCell ref="E87:J87"/>
    <mergeCell ref="E92:J92"/>
    <mergeCell ref="E97:J97"/>
    <mergeCell ref="E105:J105"/>
    <mergeCell ref="E107:J107"/>
    <mergeCell ref="H123:J123"/>
    <mergeCell ref="M123:P123"/>
    <mergeCell ref="G120:J120"/>
    <mergeCell ref="K120:O120"/>
    <mergeCell ref="I121:J121"/>
    <mergeCell ref="K121:O121"/>
    <mergeCell ref="H122:J1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7168-CF25-4DA5-8B43-CC5904FBD715}">
  <dimension ref="A1:X673"/>
  <sheetViews>
    <sheetView tabSelected="1" workbookViewId="0">
      <selection activeCell="F15" sqref="F15"/>
    </sheetView>
  </sheetViews>
  <sheetFormatPr defaultRowHeight="15" x14ac:dyDescent="0.25"/>
  <cols>
    <col min="1" max="1" width="110.140625" style="325" customWidth="1"/>
    <col min="2" max="2" width="14.42578125" style="308" hidden="1" customWidth="1"/>
    <col min="3" max="4" width="15" style="326" hidden="1" customWidth="1"/>
    <col min="5" max="5" width="13.28515625" style="307" bestFit="1" customWidth="1"/>
    <col min="6" max="7" width="12.7109375" style="308" bestFit="1" customWidth="1"/>
    <col min="8" max="8" width="12.7109375" style="308" customWidth="1"/>
    <col min="9" max="9" width="50.7109375" style="202" customWidth="1"/>
    <col min="10" max="10" width="11.7109375" style="202" bestFit="1" customWidth="1"/>
    <col min="11" max="11" width="11.5703125" style="202" bestFit="1" customWidth="1"/>
    <col min="12" max="12" width="44.42578125" style="202" customWidth="1"/>
    <col min="13" max="13" width="20.28515625" style="203" customWidth="1"/>
    <col min="14" max="14" width="11.7109375" style="202" bestFit="1" customWidth="1"/>
    <col min="15" max="15" width="11.42578125" style="202" bestFit="1" customWidth="1"/>
    <col min="16" max="258" width="8.85546875" style="202"/>
    <col min="259" max="259" width="91.5703125" style="202" customWidth="1"/>
    <col min="260" max="260" width="14.42578125" style="202" customWidth="1"/>
    <col min="261" max="261" width="15" style="202" customWidth="1"/>
    <col min="262" max="264" width="12.7109375" style="202" bestFit="1" customWidth="1"/>
    <col min="265" max="265" width="14.7109375" style="202" bestFit="1" customWidth="1"/>
    <col min="266" max="266" width="11.7109375" style="202" bestFit="1" customWidth="1"/>
    <col min="267" max="267" width="11.5703125" style="202" bestFit="1" customWidth="1"/>
    <col min="268" max="268" width="44.42578125" style="202" customWidth="1"/>
    <col min="269" max="269" width="20.28515625" style="202" customWidth="1"/>
    <col min="270" max="270" width="11.7109375" style="202" bestFit="1" customWidth="1"/>
    <col min="271" max="271" width="11.42578125" style="202" bestFit="1" customWidth="1"/>
    <col min="272" max="514" width="8.85546875" style="202"/>
    <col min="515" max="515" width="91.5703125" style="202" customWidth="1"/>
    <col min="516" max="516" width="14.42578125" style="202" customWidth="1"/>
    <col min="517" max="517" width="15" style="202" customWidth="1"/>
    <col min="518" max="520" width="12.7109375" style="202" bestFit="1" customWidth="1"/>
    <col min="521" max="521" width="14.7109375" style="202" bestFit="1" customWidth="1"/>
    <col min="522" max="522" width="11.7109375" style="202" bestFit="1" customWidth="1"/>
    <col min="523" max="523" width="11.5703125" style="202" bestFit="1" customWidth="1"/>
    <col min="524" max="524" width="44.42578125" style="202" customWidth="1"/>
    <col min="525" max="525" width="20.28515625" style="202" customWidth="1"/>
    <col min="526" max="526" width="11.7109375" style="202" bestFit="1" customWidth="1"/>
    <col min="527" max="527" width="11.42578125" style="202" bestFit="1" customWidth="1"/>
    <col min="528" max="770" width="8.85546875" style="202"/>
    <col min="771" max="771" width="91.5703125" style="202" customWidth="1"/>
    <col min="772" max="772" width="14.42578125" style="202" customWidth="1"/>
    <col min="773" max="773" width="15" style="202" customWidth="1"/>
    <col min="774" max="776" width="12.7109375" style="202" bestFit="1" customWidth="1"/>
    <col min="777" max="777" width="14.7109375" style="202" bestFit="1" customWidth="1"/>
    <col min="778" max="778" width="11.7109375" style="202" bestFit="1" customWidth="1"/>
    <col min="779" max="779" width="11.5703125" style="202" bestFit="1" customWidth="1"/>
    <col min="780" max="780" width="44.42578125" style="202" customWidth="1"/>
    <col min="781" max="781" width="20.28515625" style="202" customWidth="1"/>
    <col min="782" max="782" width="11.7109375" style="202" bestFit="1" customWidth="1"/>
    <col min="783" max="783" width="11.42578125" style="202" bestFit="1" customWidth="1"/>
    <col min="784" max="1026" width="8.85546875" style="202"/>
    <col min="1027" max="1027" width="91.5703125" style="202" customWidth="1"/>
    <col min="1028" max="1028" width="14.42578125" style="202" customWidth="1"/>
    <col min="1029" max="1029" width="15" style="202" customWidth="1"/>
    <col min="1030" max="1032" width="12.7109375" style="202" bestFit="1" customWidth="1"/>
    <col min="1033" max="1033" width="14.7109375" style="202" bestFit="1" customWidth="1"/>
    <col min="1034" max="1034" width="11.7109375" style="202" bestFit="1" customWidth="1"/>
    <col min="1035" max="1035" width="11.5703125" style="202" bestFit="1" customWidth="1"/>
    <col min="1036" max="1036" width="44.42578125" style="202" customWidth="1"/>
    <col min="1037" max="1037" width="20.28515625" style="202" customWidth="1"/>
    <col min="1038" max="1038" width="11.7109375" style="202" bestFit="1" customWidth="1"/>
    <col min="1039" max="1039" width="11.42578125" style="202" bestFit="1" customWidth="1"/>
    <col min="1040" max="1282" width="8.85546875" style="202"/>
    <col min="1283" max="1283" width="91.5703125" style="202" customWidth="1"/>
    <col min="1284" max="1284" width="14.42578125" style="202" customWidth="1"/>
    <col min="1285" max="1285" width="15" style="202" customWidth="1"/>
    <col min="1286" max="1288" width="12.7109375" style="202" bestFit="1" customWidth="1"/>
    <col min="1289" max="1289" width="14.7109375" style="202" bestFit="1" customWidth="1"/>
    <col min="1290" max="1290" width="11.7109375" style="202" bestFit="1" customWidth="1"/>
    <col min="1291" max="1291" width="11.5703125" style="202" bestFit="1" customWidth="1"/>
    <col min="1292" max="1292" width="44.42578125" style="202" customWidth="1"/>
    <col min="1293" max="1293" width="20.28515625" style="202" customWidth="1"/>
    <col min="1294" max="1294" width="11.7109375" style="202" bestFit="1" customWidth="1"/>
    <col min="1295" max="1295" width="11.42578125" style="202" bestFit="1" customWidth="1"/>
    <col min="1296" max="1538" width="8.85546875" style="202"/>
    <col min="1539" max="1539" width="91.5703125" style="202" customWidth="1"/>
    <col min="1540" max="1540" width="14.42578125" style="202" customWidth="1"/>
    <col min="1541" max="1541" width="15" style="202" customWidth="1"/>
    <col min="1542" max="1544" width="12.7109375" style="202" bestFit="1" customWidth="1"/>
    <col min="1545" max="1545" width="14.7109375" style="202" bestFit="1" customWidth="1"/>
    <col min="1546" max="1546" width="11.7109375" style="202" bestFit="1" customWidth="1"/>
    <col min="1547" max="1547" width="11.5703125" style="202" bestFit="1" customWidth="1"/>
    <col min="1548" max="1548" width="44.42578125" style="202" customWidth="1"/>
    <col min="1549" max="1549" width="20.28515625" style="202" customWidth="1"/>
    <col min="1550" max="1550" width="11.7109375" style="202" bestFit="1" customWidth="1"/>
    <col min="1551" max="1551" width="11.42578125" style="202" bestFit="1" customWidth="1"/>
    <col min="1552" max="1794" width="8.85546875" style="202"/>
    <col min="1795" max="1795" width="91.5703125" style="202" customWidth="1"/>
    <col min="1796" max="1796" width="14.42578125" style="202" customWidth="1"/>
    <col min="1797" max="1797" width="15" style="202" customWidth="1"/>
    <col min="1798" max="1800" width="12.7109375" style="202" bestFit="1" customWidth="1"/>
    <col min="1801" max="1801" width="14.7109375" style="202" bestFit="1" customWidth="1"/>
    <col min="1802" max="1802" width="11.7109375" style="202" bestFit="1" customWidth="1"/>
    <col min="1803" max="1803" width="11.5703125" style="202" bestFit="1" customWidth="1"/>
    <col min="1804" max="1804" width="44.42578125" style="202" customWidth="1"/>
    <col min="1805" max="1805" width="20.28515625" style="202" customWidth="1"/>
    <col min="1806" max="1806" width="11.7109375" style="202" bestFit="1" customWidth="1"/>
    <col min="1807" max="1807" width="11.42578125" style="202" bestFit="1" customWidth="1"/>
    <col min="1808" max="2050" width="8.85546875" style="202"/>
    <col min="2051" max="2051" width="91.5703125" style="202" customWidth="1"/>
    <col min="2052" max="2052" width="14.42578125" style="202" customWidth="1"/>
    <col min="2053" max="2053" width="15" style="202" customWidth="1"/>
    <col min="2054" max="2056" width="12.7109375" style="202" bestFit="1" customWidth="1"/>
    <col min="2057" max="2057" width="14.7109375" style="202" bestFit="1" customWidth="1"/>
    <col min="2058" max="2058" width="11.7109375" style="202" bestFit="1" customWidth="1"/>
    <col min="2059" max="2059" width="11.5703125" style="202" bestFit="1" customWidth="1"/>
    <col min="2060" max="2060" width="44.42578125" style="202" customWidth="1"/>
    <col min="2061" max="2061" width="20.28515625" style="202" customWidth="1"/>
    <col min="2062" max="2062" width="11.7109375" style="202" bestFit="1" customWidth="1"/>
    <col min="2063" max="2063" width="11.42578125" style="202" bestFit="1" customWidth="1"/>
    <col min="2064" max="2306" width="8.85546875" style="202"/>
    <col min="2307" max="2307" width="91.5703125" style="202" customWidth="1"/>
    <col min="2308" max="2308" width="14.42578125" style="202" customWidth="1"/>
    <col min="2309" max="2309" width="15" style="202" customWidth="1"/>
    <col min="2310" max="2312" width="12.7109375" style="202" bestFit="1" customWidth="1"/>
    <col min="2313" max="2313" width="14.7109375" style="202" bestFit="1" customWidth="1"/>
    <col min="2314" max="2314" width="11.7109375" style="202" bestFit="1" customWidth="1"/>
    <col min="2315" max="2315" width="11.5703125" style="202" bestFit="1" customWidth="1"/>
    <col min="2316" max="2316" width="44.42578125" style="202" customWidth="1"/>
    <col min="2317" max="2317" width="20.28515625" style="202" customWidth="1"/>
    <col min="2318" max="2318" width="11.7109375" style="202" bestFit="1" customWidth="1"/>
    <col min="2319" max="2319" width="11.42578125" style="202" bestFit="1" customWidth="1"/>
    <col min="2320" max="2562" width="8.85546875" style="202"/>
    <col min="2563" max="2563" width="91.5703125" style="202" customWidth="1"/>
    <col min="2564" max="2564" width="14.42578125" style="202" customWidth="1"/>
    <col min="2565" max="2565" width="15" style="202" customWidth="1"/>
    <col min="2566" max="2568" width="12.7109375" style="202" bestFit="1" customWidth="1"/>
    <col min="2569" max="2569" width="14.7109375" style="202" bestFit="1" customWidth="1"/>
    <col min="2570" max="2570" width="11.7109375" style="202" bestFit="1" customWidth="1"/>
    <col min="2571" max="2571" width="11.5703125" style="202" bestFit="1" customWidth="1"/>
    <col min="2572" max="2572" width="44.42578125" style="202" customWidth="1"/>
    <col min="2573" max="2573" width="20.28515625" style="202" customWidth="1"/>
    <col min="2574" max="2574" width="11.7109375" style="202" bestFit="1" customWidth="1"/>
    <col min="2575" max="2575" width="11.42578125" style="202" bestFit="1" customWidth="1"/>
    <col min="2576" max="2818" width="8.85546875" style="202"/>
    <col min="2819" max="2819" width="91.5703125" style="202" customWidth="1"/>
    <col min="2820" max="2820" width="14.42578125" style="202" customWidth="1"/>
    <col min="2821" max="2821" width="15" style="202" customWidth="1"/>
    <col min="2822" max="2824" width="12.7109375" style="202" bestFit="1" customWidth="1"/>
    <col min="2825" max="2825" width="14.7109375" style="202" bestFit="1" customWidth="1"/>
    <col min="2826" max="2826" width="11.7109375" style="202" bestFit="1" customWidth="1"/>
    <col min="2827" max="2827" width="11.5703125" style="202" bestFit="1" customWidth="1"/>
    <col min="2828" max="2828" width="44.42578125" style="202" customWidth="1"/>
    <col min="2829" max="2829" width="20.28515625" style="202" customWidth="1"/>
    <col min="2830" max="2830" width="11.7109375" style="202" bestFit="1" customWidth="1"/>
    <col min="2831" max="2831" width="11.42578125" style="202" bestFit="1" customWidth="1"/>
    <col min="2832" max="3074" width="8.85546875" style="202"/>
    <col min="3075" max="3075" width="91.5703125" style="202" customWidth="1"/>
    <col min="3076" max="3076" width="14.42578125" style="202" customWidth="1"/>
    <col min="3077" max="3077" width="15" style="202" customWidth="1"/>
    <col min="3078" max="3080" width="12.7109375" style="202" bestFit="1" customWidth="1"/>
    <col min="3081" max="3081" width="14.7109375" style="202" bestFit="1" customWidth="1"/>
    <col min="3082" max="3082" width="11.7109375" style="202" bestFit="1" customWidth="1"/>
    <col min="3083" max="3083" width="11.5703125" style="202" bestFit="1" customWidth="1"/>
    <col min="3084" max="3084" width="44.42578125" style="202" customWidth="1"/>
    <col min="3085" max="3085" width="20.28515625" style="202" customWidth="1"/>
    <col min="3086" max="3086" width="11.7109375" style="202" bestFit="1" customWidth="1"/>
    <col min="3087" max="3087" width="11.42578125" style="202" bestFit="1" customWidth="1"/>
    <col min="3088" max="3330" width="8.85546875" style="202"/>
    <col min="3331" max="3331" width="91.5703125" style="202" customWidth="1"/>
    <col min="3332" max="3332" width="14.42578125" style="202" customWidth="1"/>
    <col min="3333" max="3333" width="15" style="202" customWidth="1"/>
    <col min="3334" max="3336" width="12.7109375" style="202" bestFit="1" customWidth="1"/>
    <col min="3337" max="3337" width="14.7109375" style="202" bestFit="1" customWidth="1"/>
    <col min="3338" max="3338" width="11.7109375" style="202" bestFit="1" customWidth="1"/>
    <col min="3339" max="3339" width="11.5703125" style="202" bestFit="1" customWidth="1"/>
    <col min="3340" max="3340" width="44.42578125" style="202" customWidth="1"/>
    <col min="3341" max="3341" width="20.28515625" style="202" customWidth="1"/>
    <col min="3342" max="3342" width="11.7109375" style="202" bestFit="1" customWidth="1"/>
    <col min="3343" max="3343" width="11.42578125" style="202" bestFit="1" customWidth="1"/>
    <col min="3344" max="3586" width="8.85546875" style="202"/>
    <col min="3587" max="3587" width="91.5703125" style="202" customWidth="1"/>
    <col min="3588" max="3588" width="14.42578125" style="202" customWidth="1"/>
    <col min="3589" max="3589" width="15" style="202" customWidth="1"/>
    <col min="3590" max="3592" width="12.7109375" style="202" bestFit="1" customWidth="1"/>
    <col min="3593" max="3593" width="14.7109375" style="202" bestFit="1" customWidth="1"/>
    <col min="3594" max="3594" width="11.7109375" style="202" bestFit="1" customWidth="1"/>
    <col min="3595" max="3595" width="11.5703125" style="202" bestFit="1" customWidth="1"/>
    <col min="3596" max="3596" width="44.42578125" style="202" customWidth="1"/>
    <col min="3597" max="3597" width="20.28515625" style="202" customWidth="1"/>
    <col min="3598" max="3598" width="11.7109375" style="202" bestFit="1" customWidth="1"/>
    <col min="3599" max="3599" width="11.42578125" style="202" bestFit="1" customWidth="1"/>
    <col min="3600" max="3842" width="8.85546875" style="202"/>
    <col min="3843" max="3843" width="91.5703125" style="202" customWidth="1"/>
    <col min="3844" max="3844" width="14.42578125" style="202" customWidth="1"/>
    <col min="3845" max="3845" width="15" style="202" customWidth="1"/>
    <col min="3846" max="3848" width="12.7109375" style="202" bestFit="1" customWidth="1"/>
    <col min="3849" max="3849" width="14.7109375" style="202" bestFit="1" customWidth="1"/>
    <col min="3850" max="3850" width="11.7109375" style="202" bestFit="1" customWidth="1"/>
    <col min="3851" max="3851" width="11.5703125" style="202" bestFit="1" customWidth="1"/>
    <col min="3852" max="3852" width="44.42578125" style="202" customWidth="1"/>
    <col min="3853" max="3853" width="20.28515625" style="202" customWidth="1"/>
    <col min="3854" max="3854" width="11.7109375" style="202" bestFit="1" customWidth="1"/>
    <col min="3855" max="3855" width="11.42578125" style="202" bestFit="1" customWidth="1"/>
    <col min="3856" max="4098" width="8.85546875" style="202"/>
    <col min="4099" max="4099" width="91.5703125" style="202" customWidth="1"/>
    <col min="4100" max="4100" width="14.42578125" style="202" customWidth="1"/>
    <col min="4101" max="4101" width="15" style="202" customWidth="1"/>
    <col min="4102" max="4104" width="12.7109375" style="202" bestFit="1" customWidth="1"/>
    <col min="4105" max="4105" width="14.7109375" style="202" bestFit="1" customWidth="1"/>
    <col min="4106" max="4106" width="11.7109375" style="202" bestFit="1" customWidth="1"/>
    <col min="4107" max="4107" width="11.5703125" style="202" bestFit="1" customWidth="1"/>
    <col min="4108" max="4108" width="44.42578125" style="202" customWidth="1"/>
    <col min="4109" max="4109" width="20.28515625" style="202" customWidth="1"/>
    <col min="4110" max="4110" width="11.7109375" style="202" bestFit="1" customWidth="1"/>
    <col min="4111" max="4111" width="11.42578125" style="202" bestFit="1" customWidth="1"/>
    <col min="4112" max="4354" width="8.85546875" style="202"/>
    <col min="4355" max="4355" width="91.5703125" style="202" customWidth="1"/>
    <col min="4356" max="4356" width="14.42578125" style="202" customWidth="1"/>
    <col min="4357" max="4357" width="15" style="202" customWidth="1"/>
    <col min="4358" max="4360" width="12.7109375" style="202" bestFit="1" customWidth="1"/>
    <col min="4361" max="4361" width="14.7109375" style="202" bestFit="1" customWidth="1"/>
    <col min="4362" max="4362" width="11.7109375" style="202" bestFit="1" customWidth="1"/>
    <col min="4363" max="4363" width="11.5703125" style="202" bestFit="1" customWidth="1"/>
    <col min="4364" max="4364" width="44.42578125" style="202" customWidth="1"/>
    <col min="4365" max="4365" width="20.28515625" style="202" customWidth="1"/>
    <col min="4366" max="4366" width="11.7109375" style="202" bestFit="1" customWidth="1"/>
    <col min="4367" max="4367" width="11.42578125" style="202" bestFit="1" customWidth="1"/>
    <col min="4368" max="4610" width="8.85546875" style="202"/>
    <col min="4611" max="4611" width="91.5703125" style="202" customWidth="1"/>
    <col min="4612" max="4612" width="14.42578125" style="202" customWidth="1"/>
    <col min="4613" max="4613" width="15" style="202" customWidth="1"/>
    <col min="4614" max="4616" width="12.7109375" style="202" bestFit="1" customWidth="1"/>
    <col min="4617" max="4617" width="14.7109375" style="202" bestFit="1" customWidth="1"/>
    <col min="4618" max="4618" width="11.7109375" style="202" bestFit="1" customWidth="1"/>
    <col min="4619" max="4619" width="11.5703125" style="202" bestFit="1" customWidth="1"/>
    <col min="4620" max="4620" width="44.42578125" style="202" customWidth="1"/>
    <col min="4621" max="4621" width="20.28515625" style="202" customWidth="1"/>
    <col min="4622" max="4622" width="11.7109375" style="202" bestFit="1" customWidth="1"/>
    <col min="4623" max="4623" width="11.42578125" style="202" bestFit="1" customWidth="1"/>
    <col min="4624" max="4866" width="8.85546875" style="202"/>
    <col min="4867" max="4867" width="91.5703125" style="202" customWidth="1"/>
    <col min="4868" max="4868" width="14.42578125" style="202" customWidth="1"/>
    <col min="4869" max="4869" width="15" style="202" customWidth="1"/>
    <col min="4870" max="4872" width="12.7109375" style="202" bestFit="1" customWidth="1"/>
    <col min="4873" max="4873" width="14.7109375" style="202" bestFit="1" customWidth="1"/>
    <col min="4874" max="4874" width="11.7109375" style="202" bestFit="1" customWidth="1"/>
    <col min="4875" max="4875" width="11.5703125" style="202" bestFit="1" customWidth="1"/>
    <col min="4876" max="4876" width="44.42578125" style="202" customWidth="1"/>
    <col min="4877" max="4877" width="20.28515625" style="202" customWidth="1"/>
    <col min="4878" max="4878" width="11.7109375" style="202" bestFit="1" customWidth="1"/>
    <col min="4879" max="4879" width="11.42578125" style="202" bestFit="1" customWidth="1"/>
    <col min="4880" max="5122" width="8.85546875" style="202"/>
    <col min="5123" max="5123" width="91.5703125" style="202" customWidth="1"/>
    <col min="5124" max="5124" width="14.42578125" style="202" customWidth="1"/>
    <col min="5125" max="5125" width="15" style="202" customWidth="1"/>
    <col min="5126" max="5128" width="12.7109375" style="202" bestFit="1" customWidth="1"/>
    <col min="5129" max="5129" width="14.7109375" style="202" bestFit="1" customWidth="1"/>
    <col min="5130" max="5130" width="11.7109375" style="202" bestFit="1" customWidth="1"/>
    <col min="5131" max="5131" width="11.5703125" style="202" bestFit="1" customWidth="1"/>
    <col min="5132" max="5132" width="44.42578125" style="202" customWidth="1"/>
    <col min="5133" max="5133" width="20.28515625" style="202" customWidth="1"/>
    <col min="5134" max="5134" width="11.7109375" style="202" bestFit="1" customWidth="1"/>
    <col min="5135" max="5135" width="11.42578125" style="202" bestFit="1" customWidth="1"/>
    <col min="5136" max="5378" width="8.85546875" style="202"/>
    <col min="5379" max="5379" width="91.5703125" style="202" customWidth="1"/>
    <col min="5380" max="5380" width="14.42578125" style="202" customWidth="1"/>
    <col min="5381" max="5381" width="15" style="202" customWidth="1"/>
    <col min="5382" max="5384" width="12.7109375" style="202" bestFit="1" customWidth="1"/>
    <col min="5385" max="5385" width="14.7109375" style="202" bestFit="1" customWidth="1"/>
    <col min="5386" max="5386" width="11.7109375" style="202" bestFit="1" customWidth="1"/>
    <col min="5387" max="5387" width="11.5703125" style="202" bestFit="1" customWidth="1"/>
    <col min="5388" max="5388" width="44.42578125" style="202" customWidth="1"/>
    <col min="5389" max="5389" width="20.28515625" style="202" customWidth="1"/>
    <col min="5390" max="5390" width="11.7109375" style="202" bestFit="1" customWidth="1"/>
    <col min="5391" max="5391" width="11.42578125" style="202" bestFit="1" customWidth="1"/>
    <col min="5392" max="5634" width="8.85546875" style="202"/>
    <col min="5635" max="5635" width="91.5703125" style="202" customWidth="1"/>
    <col min="5636" max="5636" width="14.42578125" style="202" customWidth="1"/>
    <col min="5637" max="5637" width="15" style="202" customWidth="1"/>
    <col min="5638" max="5640" width="12.7109375" style="202" bestFit="1" customWidth="1"/>
    <col min="5641" max="5641" width="14.7109375" style="202" bestFit="1" customWidth="1"/>
    <col min="5642" max="5642" width="11.7109375" style="202" bestFit="1" customWidth="1"/>
    <col min="5643" max="5643" width="11.5703125" style="202" bestFit="1" customWidth="1"/>
    <col min="5644" max="5644" width="44.42578125" style="202" customWidth="1"/>
    <col min="5645" max="5645" width="20.28515625" style="202" customWidth="1"/>
    <col min="5646" max="5646" width="11.7109375" style="202" bestFit="1" customWidth="1"/>
    <col min="5647" max="5647" width="11.42578125" style="202" bestFit="1" customWidth="1"/>
    <col min="5648" max="5890" width="8.85546875" style="202"/>
    <col min="5891" max="5891" width="91.5703125" style="202" customWidth="1"/>
    <col min="5892" max="5892" width="14.42578125" style="202" customWidth="1"/>
    <col min="5893" max="5893" width="15" style="202" customWidth="1"/>
    <col min="5894" max="5896" width="12.7109375" style="202" bestFit="1" customWidth="1"/>
    <col min="5897" max="5897" width="14.7109375" style="202" bestFit="1" customWidth="1"/>
    <col min="5898" max="5898" width="11.7109375" style="202" bestFit="1" customWidth="1"/>
    <col min="5899" max="5899" width="11.5703125" style="202" bestFit="1" customWidth="1"/>
    <col min="5900" max="5900" width="44.42578125" style="202" customWidth="1"/>
    <col min="5901" max="5901" width="20.28515625" style="202" customWidth="1"/>
    <col min="5902" max="5902" width="11.7109375" style="202" bestFit="1" customWidth="1"/>
    <col min="5903" max="5903" width="11.42578125" style="202" bestFit="1" customWidth="1"/>
    <col min="5904" max="6146" width="8.85546875" style="202"/>
    <col min="6147" max="6147" width="91.5703125" style="202" customWidth="1"/>
    <col min="6148" max="6148" width="14.42578125" style="202" customWidth="1"/>
    <col min="6149" max="6149" width="15" style="202" customWidth="1"/>
    <col min="6150" max="6152" width="12.7109375" style="202" bestFit="1" customWidth="1"/>
    <col min="6153" max="6153" width="14.7109375" style="202" bestFit="1" customWidth="1"/>
    <col min="6154" max="6154" width="11.7109375" style="202" bestFit="1" customWidth="1"/>
    <col min="6155" max="6155" width="11.5703125" style="202" bestFit="1" customWidth="1"/>
    <col min="6156" max="6156" width="44.42578125" style="202" customWidth="1"/>
    <col min="6157" max="6157" width="20.28515625" style="202" customWidth="1"/>
    <col min="6158" max="6158" width="11.7109375" style="202" bestFit="1" customWidth="1"/>
    <col min="6159" max="6159" width="11.42578125" style="202" bestFit="1" customWidth="1"/>
    <col min="6160" max="6402" width="8.85546875" style="202"/>
    <col min="6403" max="6403" width="91.5703125" style="202" customWidth="1"/>
    <col min="6404" max="6404" width="14.42578125" style="202" customWidth="1"/>
    <col min="6405" max="6405" width="15" style="202" customWidth="1"/>
    <col min="6406" max="6408" width="12.7109375" style="202" bestFit="1" customWidth="1"/>
    <col min="6409" max="6409" width="14.7109375" style="202" bestFit="1" customWidth="1"/>
    <col min="6410" max="6410" width="11.7109375" style="202" bestFit="1" customWidth="1"/>
    <col min="6411" max="6411" width="11.5703125" style="202" bestFit="1" customWidth="1"/>
    <col min="6412" max="6412" width="44.42578125" style="202" customWidth="1"/>
    <col min="6413" max="6413" width="20.28515625" style="202" customWidth="1"/>
    <col min="6414" max="6414" width="11.7109375" style="202" bestFit="1" customWidth="1"/>
    <col min="6415" max="6415" width="11.42578125" style="202" bestFit="1" customWidth="1"/>
    <col min="6416" max="6658" width="8.85546875" style="202"/>
    <col min="6659" max="6659" width="91.5703125" style="202" customWidth="1"/>
    <col min="6660" max="6660" width="14.42578125" style="202" customWidth="1"/>
    <col min="6661" max="6661" width="15" style="202" customWidth="1"/>
    <col min="6662" max="6664" width="12.7109375" style="202" bestFit="1" customWidth="1"/>
    <col min="6665" max="6665" width="14.7109375" style="202" bestFit="1" customWidth="1"/>
    <col min="6666" max="6666" width="11.7109375" style="202" bestFit="1" customWidth="1"/>
    <col min="6667" max="6667" width="11.5703125" style="202" bestFit="1" customWidth="1"/>
    <col min="6668" max="6668" width="44.42578125" style="202" customWidth="1"/>
    <col min="6669" max="6669" width="20.28515625" style="202" customWidth="1"/>
    <col min="6670" max="6670" width="11.7109375" style="202" bestFit="1" customWidth="1"/>
    <col min="6671" max="6671" width="11.42578125" style="202" bestFit="1" customWidth="1"/>
    <col min="6672" max="6914" width="8.85546875" style="202"/>
    <col min="6915" max="6915" width="91.5703125" style="202" customWidth="1"/>
    <col min="6916" max="6916" width="14.42578125" style="202" customWidth="1"/>
    <col min="6917" max="6917" width="15" style="202" customWidth="1"/>
    <col min="6918" max="6920" width="12.7109375" style="202" bestFit="1" customWidth="1"/>
    <col min="6921" max="6921" width="14.7109375" style="202" bestFit="1" customWidth="1"/>
    <col min="6922" max="6922" width="11.7109375" style="202" bestFit="1" customWidth="1"/>
    <col min="6923" max="6923" width="11.5703125" style="202" bestFit="1" customWidth="1"/>
    <col min="6924" max="6924" width="44.42578125" style="202" customWidth="1"/>
    <col min="6925" max="6925" width="20.28515625" style="202" customWidth="1"/>
    <col min="6926" max="6926" width="11.7109375" style="202" bestFit="1" customWidth="1"/>
    <col min="6927" max="6927" width="11.42578125" style="202" bestFit="1" customWidth="1"/>
    <col min="6928" max="7170" width="8.85546875" style="202"/>
    <col min="7171" max="7171" width="91.5703125" style="202" customWidth="1"/>
    <col min="7172" max="7172" width="14.42578125" style="202" customWidth="1"/>
    <col min="7173" max="7173" width="15" style="202" customWidth="1"/>
    <col min="7174" max="7176" width="12.7109375" style="202" bestFit="1" customWidth="1"/>
    <col min="7177" max="7177" width="14.7109375" style="202" bestFit="1" customWidth="1"/>
    <col min="7178" max="7178" width="11.7109375" style="202" bestFit="1" customWidth="1"/>
    <col min="7179" max="7179" width="11.5703125" style="202" bestFit="1" customWidth="1"/>
    <col min="7180" max="7180" width="44.42578125" style="202" customWidth="1"/>
    <col min="7181" max="7181" width="20.28515625" style="202" customWidth="1"/>
    <col min="7182" max="7182" width="11.7109375" style="202" bestFit="1" customWidth="1"/>
    <col min="7183" max="7183" width="11.42578125" style="202" bestFit="1" customWidth="1"/>
    <col min="7184" max="7426" width="8.85546875" style="202"/>
    <col min="7427" max="7427" width="91.5703125" style="202" customWidth="1"/>
    <col min="7428" max="7428" width="14.42578125" style="202" customWidth="1"/>
    <col min="7429" max="7429" width="15" style="202" customWidth="1"/>
    <col min="7430" max="7432" width="12.7109375" style="202" bestFit="1" customWidth="1"/>
    <col min="7433" max="7433" width="14.7109375" style="202" bestFit="1" customWidth="1"/>
    <col min="7434" max="7434" width="11.7109375" style="202" bestFit="1" customWidth="1"/>
    <col min="7435" max="7435" width="11.5703125" style="202" bestFit="1" customWidth="1"/>
    <col min="7436" max="7436" width="44.42578125" style="202" customWidth="1"/>
    <col min="7437" max="7437" width="20.28515625" style="202" customWidth="1"/>
    <col min="7438" max="7438" width="11.7109375" style="202" bestFit="1" customWidth="1"/>
    <col min="7439" max="7439" width="11.42578125" style="202" bestFit="1" customWidth="1"/>
    <col min="7440" max="7682" width="8.85546875" style="202"/>
    <col min="7683" max="7683" width="91.5703125" style="202" customWidth="1"/>
    <col min="7684" max="7684" width="14.42578125" style="202" customWidth="1"/>
    <col min="7685" max="7685" width="15" style="202" customWidth="1"/>
    <col min="7686" max="7688" width="12.7109375" style="202" bestFit="1" customWidth="1"/>
    <col min="7689" max="7689" width="14.7109375" style="202" bestFit="1" customWidth="1"/>
    <col min="7690" max="7690" width="11.7109375" style="202" bestFit="1" customWidth="1"/>
    <col min="7691" max="7691" width="11.5703125" style="202" bestFit="1" customWidth="1"/>
    <col min="7692" max="7692" width="44.42578125" style="202" customWidth="1"/>
    <col min="7693" max="7693" width="20.28515625" style="202" customWidth="1"/>
    <col min="7694" max="7694" width="11.7109375" style="202" bestFit="1" customWidth="1"/>
    <col min="7695" max="7695" width="11.42578125" style="202" bestFit="1" customWidth="1"/>
    <col min="7696" max="7938" width="8.85546875" style="202"/>
    <col min="7939" max="7939" width="91.5703125" style="202" customWidth="1"/>
    <col min="7940" max="7940" width="14.42578125" style="202" customWidth="1"/>
    <col min="7941" max="7941" width="15" style="202" customWidth="1"/>
    <col min="7942" max="7944" width="12.7109375" style="202" bestFit="1" customWidth="1"/>
    <col min="7945" max="7945" width="14.7109375" style="202" bestFit="1" customWidth="1"/>
    <col min="7946" max="7946" width="11.7109375" style="202" bestFit="1" customWidth="1"/>
    <col min="7947" max="7947" width="11.5703125" style="202" bestFit="1" customWidth="1"/>
    <col min="7948" max="7948" width="44.42578125" style="202" customWidth="1"/>
    <col min="7949" max="7949" width="20.28515625" style="202" customWidth="1"/>
    <col min="7950" max="7950" width="11.7109375" style="202" bestFit="1" customWidth="1"/>
    <col min="7951" max="7951" width="11.42578125" style="202" bestFit="1" customWidth="1"/>
    <col min="7952" max="8194" width="8.85546875" style="202"/>
    <col min="8195" max="8195" width="91.5703125" style="202" customWidth="1"/>
    <col min="8196" max="8196" width="14.42578125" style="202" customWidth="1"/>
    <col min="8197" max="8197" width="15" style="202" customWidth="1"/>
    <col min="8198" max="8200" width="12.7109375" style="202" bestFit="1" customWidth="1"/>
    <col min="8201" max="8201" width="14.7109375" style="202" bestFit="1" customWidth="1"/>
    <col min="8202" max="8202" width="11.7109375" style="202" bestFit="1" customWidth="1"/>
    <col min="8203" max="8203" width="11.5703125" style="202" bestFit="1" customWidth="1"/>
    <col min="8204" max="8204" width="44.42578125" style="202" customWidth="1"/>
    <col min="8205" max="8205" width="20.28515625" style="202" customWidth="1"/>
    <col min="8206" max="8206" width="11.7109375" style="202" bestFit="1" customWidth="1"/>
    <col min="8207" max="8207" width="11.42578125" style="202" bestFit="1" customWidth="1"/>
    <col min="8208" max="8450" width="8.85546875" style="202"/>
    <col min="8451" max="8451" width="91.5703125" style="202" customWidth="1"/>
    <col min="8452" max="8452" width="14.42578125" style="202" customWidth="1"/>
    <col min="8453" max="8453" width="15" style="202" customWidth="1"/>
    <col min="8454" max="8456" width="12.7109375" style="202" bestFit="1" customWidth="1"/>
    <col min="8457" max="8457" width="14.7109375" style="202" bestFit="1" customWidth="1"/>
    <col min="8458" max="8458" width="11.7109375" style="202" bestFit="1" customWidth="1"/>
    <col min="8459" max="8459" width="11.5703125" style="202" bestFit="1" customWidth="1"/>
    <col min="8460" max="8460" width="44.42578125" style="202" customWidth="1"/>
    <col min="8461" max="8461" width="20.28515625" style="202" customWidth="1"/>
    <col min="8462" max="8462" width="11.7109375" style="202" bestFit="1" customWidth="1"/>
    <col min="8463" max="8463" width="11.42578125" style="202" bestFit="1" customWidth="1"/>
    <col min="8464" max="8706" width="8.85546875" style="202"/>
    <col min="8707" max="8707" width="91.5703125" style="202" customWidth="1"/>
    <col min="8708" max="8708" width="14.42578125" style="202" customWidth="1"/>
    <col min="8709" max="8709" width="15" style="202" customWidth="1"/>
    <col min="8710" max="8712" width="12.7109375" style="202" bestFit="1" customWidth="1"/>
    <col min="8713" max="8713" width="14.7109375" style="202" bestFit="1" customWidth="1"/>
    <col min="8714" max="8714" width="11.7109375" style="202" bestFit="1" customWidth="1"/>
    <col min="8715" max="8715" width="11.5703125" style="202" bestFit="1" customWidth="1"/>
    <col min="8716" max="8716" width="44.42578125" style="202" customWidth="1"/>
    <col min="8717" max="8717" width="20.28515625" style="202" customWidth="1"/>
    <col min="8718" max="8718" width="11.7109375" style="202" bestFit="1" customWidth="1"/>
    <col min="8719" max="8719" width="11.42578125" style="202" bestFit="1" customWidth="1"/>
    <col min="8720" max="8962" width="8.85546875" style="202"/>
    <col min="8963" max="8963" width="91.5703125" style="202" customWidth="1"/>
    <col min="8964" max="8964" width="14.42578125" style="202" customWidth="1"/>
    <col min="8965" max="8965" width="15" style="202" customWidth="1"/>
    <col min="8966" max="8968" width="12.7109375" style="202" bestFit="1" customWidth="1"/>
    <col min="8969" max="8969" width="14.7109375" style="202" bestFit="1" customWidth="1"/>
    <col min="8970" max="8970" width="11.7109375" style="202" bestFit="1" customWidth="1"/>
    <col min="8971" max="8971" width="11.5703125" style="202" bestFit="1" customWidth="1"/>
    <col min="8972" max="8972" width="44.42578125" style="202" customWidth="1"/>
    <col min="8973" max="8973" width="20.28515625" style="202" customWidth="1"/>
    <col min="8974" max="8974" width="11.7109375" style="202" bestFit="1" customWidth="1"/>
    <col min="8975" max="8975" width="11.42578125" style="202" bestFit="1" customWidth="1"/>
    <col min="8976" max="9218" width="8.85546875" style="202"/>
    <col min="9219" max="9219" width="91.5703125" style="202" customWidth="1"/>
    <col min="9220" max="9220" width="14.42578125" style="202" customWidth="1"/>
    <col min="9221" max="9221" width="15" style="202" customWidth="1"/>
    <col min="9222" max="9224" width="12.7109375" style="202" bestFit="1" customWidth="1"/>
    <col min="9225" max="9225" width="14.7109375" style="202" bestFit="1" customWidth="1"/>
    <col min="9226" max="9226" width="11.7109375" style="202" bestFit="1" customWidth="1"/>
    <col min="9227" max="9227" width="11.5703125" style="202" bestFit="1" customWidth="1"/>
    <col min="9228" max="9228" width="44.42578125" style="202" customWidth="1"/>
    <col min="9229" max="9229" width="20.28515625" style="202" customWidth="1"/>
    <col min="9230" max="9230" width="11.7109375" style="202" bestFit="1" customWidth="1"/>
    <col min="9231" max="9231" width="11.42578125" style="202" bestFit="1" customWidth="1"/>
    <col min="9232" max="9474" width="8.85546875" style="202"/>
    <col min="9475" max="9475" width="91.5703125" style="202" customWidth="1"/>
    <col min="9476" max="9476" width="14.42578125" style="202" customWidth="1"/>
    <col min="9477" max="9477" width="15" style="202" customWidth="1"/>
    <col min="9478" max="9480" width="12.7109375" style="202" bestFit="1" customWidth="1"/>
    <col min="9481" max="9481" width="14.7109375" style="202" bestFit="1" customWidth="1"/>
    <col min="9482" max="9482" width="11.7109375" style="202" bestFit="1" customWidth="1"/>
    <col min="9483" max="9483" width="11.5703125" style="202" bestFit="1" customWidth="1"/>
    <col min="9484" max="9484" width="44.42578125" style="202" customWidth="1"/>
    <col min="9485" max="9485" width="20.28515625" style="202" customWidth="1"/>
    <col min="9486" max="9486" width="11.7109375" style="202" bestFit="1" customWidth="1"/>
    <col min="9487" max="9487" width="11.42578125" style="202" bestFit="1" customWidth="1"/>
    <col min="9488" max="9730" width="8.85546875" style="202"/>
    <col min="9731" max="9731" width="91.5703125" style="202" customWidth="1"/>
    <col min="9732" max="9732" width="14.42578125" style="202" customWidth="1"/>
    <col min="9733" max="9733" width="15" style="202" customWidth="1"/>
    <col min="9734" max="9736" width="12.7109375" style="202" bestFit="1" customWidth="1"/>
    <col min="9737" max="9737" width="14.7109375" style="202" bestFit="1" customWidth="1"/>
    <col min="9738" max="9738" width="11.7109375" style="202" bestFit="1" customWidth="1"/>
    <col min="9739" max="9739" width="11.5703125" style="202" bestFit="1" customWidth="1"/>
    <col min="9740" max="9740" width="44.42578125" style="202" customWidth="1"/>
    <col min="9741" max="9741" width="20.28515625" style="202" customWidth="1"/>
    <col min="9742" max="9742" width="11.7109375" style="202" bestFit="1" customWidth="1"/>
    <col min="9743" max="9743" width="11.42578125" style="202" bestFit="1" customWidth="1"/>
    <col min="9744" max="9986" width="8.85546875" style="202"/>
    <col min="9987" max="9987" width="91.5703125" style="202" customWidth="1"/>
    <col min="9988" max="9988" width="14.42578125" style="202" customWidth="1"/>
    <col min="9989" max="9989" width="15" style="202" customWidth="1"/>
    <col min="9990" max="9992" width="12.7109375" style="202" bestFit="1" customWidth="1"/>
    <col min="9993" max="9993" width="14.7109375" style="202" bestFit="1" customWidth="1"/>
    <col min="9994" max="9994" width="11.7109375" style="202" bestFit="1" customWidth="1"/>
    <col min="9995" max="9995" width="11.5703125" style="202" bestFit="1" customWidth="1"/>
    <col min="9996" max="9996" width="44.42578125" style="202" customWidth="1"/>
    <col min="9997" max="9997" width="20.28515625" style="202" customWidth="1"/>
    <col min="9998" max="9998" width="11.7109375" style="202" bestFit="1" customWidth="1"/>
    <col min="9999" max="9999" width="11.42578125" style="202" bestFit="1" customWidth="1"/>
    <col min="10000" max="10242" width="8.85546875" style="202"/>
    <col min="10243" max="10243" width="91.5703125" style="202" customWidth="1"/>
    <col min="10244" max="10244" width="14.42578125" style="202" customWidth="1"/>
    <col min="10245" max="10245" width="15" style="202" customWidth="1"/>
    <col min="10246" max="10248" width="12.7109375" style="202" bestFit="1" customWidth="1"/>
    <col min="10249" max="10249" width="14.7109375" style="202" bestFit="1" customWidth="1"/>
    <col min="10250" max="10250" width="11.7109375" style="202" bestFit="1" customWidth="1"/>
    <col min="10251" max="10251" width="11.5703125" style="202" bestFit="1" customWidth="1"/>
    <col min="10252" max="10252" width="44.42578125" style="202" customWidth="1"/>
    <col min="10253" max="10253" width="20.28515625" style="202" customWidth="1"/>
    <col min="10254" max="10254" width="11.7109375" style="202" bestFit="1" customWidth="1"/>
    <col min="10255" max="10255" width="11.42578125" style="202" bestFit="1" customWidth="1"/>
    <col min="10256" max="10498" width="8.85546875" style="202"/>
    <col min="10499" max="10499" width="91.5703125" style="202" customWidth="1"/>
    <col min="10500" max="10500" width="14.42578125" style="202" customWidth="1"/>
    <col min="10501" max="10501" width="15" style="202" customWidth="1"/>
    <col min="10502" max="10504" width="12.7109375" style="202" bestFit="1" customWidth="1"/>
    <col min="10505" max="10505" width="14.7109375" style="202" bestFit="1" customWidth="1"/>
    <col min="10506" max="10506" width="11.7109375" style="202" bestFit="1" customWidth="1"/>
    <col min="10507" max="10507" width="11.5703125" style="202" bestFit="1" customWidth="1"/>
    <col min="10508" max="10508" width="44.42578125" style="202" customWidth="1"/>
    <col min="10509" max="10509" width="20.28515625" style="202" customWidth="1"/>
    <col min="10510" max="10510" width="11.7109375" style="202" bestFit="1" customWidth="1"/>
    <col min="10511" max="10511" width="11.42578125" style="202" bestFit="1" customWidth="1"/>
    <col min="10512" max="10754" width="8.85546875" style="202"/>
    <col min="10755" max="10755" width="91.5703125" style="202" customWidth="1"/>
    <col min="10756" max="10756" width="14.42578125" style="202" customWidth="1"/>
    <col min="10757" max="10757" width="15" style="202" customWidth="1"/>
    <col min="10758" max="10760" width="12.7109375" style="202" bestFit="1" customWidth="1"/>
    <col min="10761" max="10761" width="14.7109375" style="202" bestFit="1" customWidth="1"/>
    <col min="10762" max="10762" width="11.7109375" style="202" bestFit="1" customWidth="1"/>
    <col min="10763" max="10763" width="11.5703125" style="202" bestFit="1" customWidth="1"/>
    <col min="10764" max="10764" width="44.42578125" style="202" customWidth="1"/>
    <col min="10765" max="10765" width="20.28515625" style="202" customWidth="1"/>
    <col min="10766" max="10766" width="11.7109375" style="202" bestFit="1" customWidth="1"/>
    <col min="10767" max="10767" width="11.42578125" style="202" bestFit="1" customWidth="1"/>
    <col min="10768" max="11010" width="8.85546875" style="202"/>
    <col min="11011" max="11011" width="91.5703125" style="202" customWidth="1"/>
    <col min="11012" max="11012" width="14.42578125" style="202" customWidth="1"/>
    <col min="11013" max="11013" width="15" style="202" customWidth="1"/>
    <col min="11014" max="11016" width="12.7109375" style="202" bestFit="1" customWidth="1"/>
    <col min="11017" max="11017" width="14.7109375" style="202" bestFit="1" customWidth="1"/>
    <col min="11018" max="11018" width="11.7109375" style="202" bestFit="1" customWidth="1"/>
    <col min="11019" max="11019" width="11.5703125" style="202" bestFit="1" customWidth="1"/>
    <col min="11020" max="11020" width="44.42578125" style="202" customWidth="1"/>
    <col min="11021" max="11021" width="20.28515625" style="202" customWidth="1"/>
    <col min="11022" max="11022" width="11.7109375" style="202" bestFit="1" customWidth="1"/>
    <col min="11023" max="11023" width="11.42578125" style="202" bestFit="1" customWidth="1"/>
    <col min="11024" max="11266" width="8.85546875" style="202"/>
    <col min="11267" max="11267" width="91.5703125" style="202" customWidth="1"/>
    <col min="11268" max="11268" width="14.42578125" style="202" customWidth="1"/>
    <col min="11269" max="11269" width="15" style="202" customWidth="1"/>
    <col min="11270" max="11272" width="12.7109375" style="202" bestFit="1" customWidth="1"/>
    <col min="11273" max="11273" width="14.7109375" style="202" bestFit="1" customWidth="1"/>
    <col min="11274" max="11274" width="11.7109375" style="202" bestFit="1" customWidth="1"/>
    <col min="11275" max="11275" width="11.5703125" style="202" bestFit="1" customWidth="1"/>
    <col min="11276" max="11276" width="44.42578125" style="202" customWidth="1"/>
    <col min="11277" max="11277" width="20.28515625" style="202" customWidth="1"/>
    <col min="11278" max="11278" width="11.7109375" style="202" bestFit="1" customWidth="1"/>
    <col min="11279" max="11279" width="11.42578125" style="202" bestFit="1" customWidth="1"/>
    <col min="11280" max="11522" width="8.85546875" style="202"/>
    <col min="11523" max="11523" width="91.5703125" style="202" customWidth="1"/>
    <col min="11524" max="11524" width="14.42578125" style="202" customWidth="1"/>
    <col min="11525" max="11525" width="15" style="202" customWidth="1"/>
    <col min="11526" max="11528" width="12.7109375" style="202" bestFit="1" customWidth="1"/>
    <col min="11529" max="11529" width="14.7109375" style="202" bestFit="1" customWidth="1"/>
    <col min="11530" max="11530" width="11.7109375" style="202" bestFit="1" customWidth="1"/>
    <col min="11531" max="11531" width="11.5703125" style="202" bestFit="1" customWidth="1"/>
    <col min="11532" max="11532" width="44.42578125" style="202" customWidth="1"/>
    <col min="11533" max="11533" width="20.28515625" style="202" customWidth="1"/>
    <col min="11534" max="11534" width="11.7109375" style="202" bestFit="1" customWidth="1"/>
    <col min="11535" max="11535" width="11.42578125" style="202" bestFit="1" customWidth="1"/>
    <col min="11536" max="11778" width="8.85546875" style="202"/>
    <col min="11779" max="11779" width="91.5703125" style="202" customWidth="1"/>
    <col min="11780" max="11780" width="14.42578125" style="202" customWidth="1"/>
    <col min="11781" max="11781" width="15" style="202" customWidth="1"/>
    <col min="11782" max="11784" width="12.7109375" style="202" bestFit="1" customWidth="1"/>
    <col min="11785" max="11785" width="14.7109375" style="202" bestFit="1" customWidth="1"/>
    <col min="11786" max="11786" width="11.7109375" style="202" bestFit="1" customWidth="1"/>
    <col min="11787" max="11787" width="11.5703125" style="202" bestFit="1" customWidth="1"/>
    <col min="11788" max="11788" width="44.42578125" style="202" customWidth="1"/>
    <col min="11789" max="11789" width="20.28515625" style="202" customWidth="1"/>
    <col min="11790" max="11790" width="11.7109375" style="202" bestFit="1" customWidth="1"/>
    <col min="11791" max="11791" width="11.42578125" style="202" bestFit="1" customWidth="1"/>
    <col min="11792" max="12034" width="8.85546875" style="202"/>
    <col min="12035" max="12035" width="91.5703125" style="202" customWidth="1"/>
    <col min="12036" max="12036" width="14.42578125" style="202" customWidth="1"/>
    <col min="12037" max="12037" width="15" style="202" customWidth="1"/>
    <col min="12038" max="12040" width="12.7109375" style="202" bestFit="1" customWidth="1"/>
    <col min="12041" max="12041" width="14.7109375" style="202" bestFit="1" customWidth="1"/>
    <col min="12042" max="12042" width="11.7109375" style="202" bestFit="1" customWidth="1"/>
    <col min="12043" max="12043" width="11.5703125" style="202" bestFit="1" customWidth="1"/>
    <col min="12044" max="12044" width="44.42578125" style="202" customWidth="1"/>
    <col min="12045" max="12045" width="20.28515625" style="202" customWidth="1"/>
    <col min="12046" max="12046" width="11.7109375" style="202" bestFit="1" customWidth="1"/>
    <col min="12047" max="12047" width="11.42578125" style="202" bestFit="1" customWidth="1"/>
    <col min="12048" max="12290" width="8.85546875" style="202"/>
    <col min="12291" max="12291" width="91.5703125" style="202" customWidth="1"/>
    <col min="12292" max="12292" width="14.42578125" style="202" customWidth="1"/>
    <col min="12293" max="12293" width="15" style="202" customWidth="1"/>
    <col min="12294" max="12296" width="12.7109375" style="202" bestFit="1" customWidth="1"/>
    <col min="12297" max="12297" width="14.7109375" style="202" bestFit="1" customWidth="1"/>
    <col min="12298" max="12298" width="11.7109375" style="202" bestFit="1" customWidth="1"/>
    <col min="12299" max="12299" width="11.5703125" style="202" bestFit="1" customWidth="1"/>
    <col min="12300" max="12300" width="44.42578125" style="202" customWidth="1"/>
    <col min="12301" max="12301" width="20.28515625" style="202" customWidth="1"/>
    <col min="12302" max="12302" width="11.7109375" style="202" bestFit="1" customWidth="1"/>
    <col min="12303" max="12303" width="11.42578125" style="202" bestFit="1" customWidth="1"/>
    <col min="12304" max="12546" width="8.85546875" style="202"/>
    <col min="12547" max="12547" width="91.5703125" style="202" customWidth="1"/>
    <col min="12548" max="12548" width="14.42578125" style="202" customWidth="1"/>
    <col min="12549" max="12549" width="15" style="202" customWidth="1"/>
    <col min="12550" max="12552" width="12.7109375" style="202" bestFit="1" customWidth="1"/>
    <col min="12553" max="12553" width="14.7109375" style="202" bestFit="1" customWidth="1"/>
    <col min="12554" max="12554" width="11.7109375" style="202" bestFit="1" customWidth="1"/>
    <col min="12555" max="12555" width="11.5703125" style="202" bestFit="1" customWidth="1"/>
    <col min="12556" max="12556" width="44.42578125" style="202" customWidth="1"/>
    <col min="12557" max="12557" width="20.28515625" style="202" customWidth="1"/>
    <col min="12558" max="12558" width="11.7109375" style="202" bestFit="1" customWidth="1"/>
    <col min="12559" max="12559" width="11.42578125" style="202" bestFit="1" customWidth="1"/>
    <col min="12560" max="12802" width="8.85546875" style="202"/>
    <col min="12803" max="12803" width="91.5703125" style="202" customWidth="1"/>
    <col min="12804" max="12804" width="14.42578125" style="202" customWidth="1"/>
    <col min="12805" max="12805" width="15" style="202" customWidth="1"/>
    <col min="12806" max="12808" width="12.7109375" style="202" bestFit="1" customWidth="1"/>
    <col min="12809" max="12809" width="14.7109375" style="202" bestFit="1" customWidth="1"/>
    <col min="12810" max="12810" width="11.7109375" style="202" bestFit="1" customWidth="1"/>
    <col min="12811" max="12811" width="11.5703125" style="202" bestFit="1" customWidth="1"/>
    <col min="12812" max="12812" width="44.42578125" style="202" customWidth="1"/>
    <col min="12813" max="12813" width="20.28515625" style="202" customWidth="1"/>
    <col min="12814" max="12814" width="11.7109375" style="202" bestFit="1" customWidth="1"/>
    <col min="12815" max="12815" width="11.42578125" style="202" bestFit="1" customWidth="1"/>
    <col min="12816" max="13058" width="8.85546875" style="202"/>
    <col min="13059" max="13059" width="91.5703125" style="202" customWidth="1"/>
    <col min="13060" max="13060" width="14.42578125" style="202" customWidth="1"/>
    <col min="13061" max="13061" width="15" style="202" customWidth="1"/>
    <col min="13062" max="13064" width="12.7109375" style="202" bestFit="1" customWidth="1"/>
    <col min="13065" max="13065" width="14.7109375" style="202" bestFit="1" customWidth="1"/>
    <col min="13066" max="13066" width="11.7109375" style="202" bestFit="1" customWidth="1"/>
    <col min="13067" max="13067" width="11.5703125" style="202" bestFit="1" customWidth="1"/>
    <col min="13068" max="13068" width="44.42578125" style="202" customWidth="1"/>
    <col min="13069" max="13069" width="20.28515625" style="202" customWidth="1"/>
    <col min="13070" max="13070" width="11.7109375" style="202" bestFit="1" customWidth="1"/>
    <col min="13071" max="13071" width="11.42578125" style="202" bestFit="1" customWidth="1"/>
    <col min="13072" max="13314" width="8.85546875" style="202"/>
    <col min="13315" max="13315" width="91.5703125" style="202" customWidth="1"/>
    <col min="13316" max="13316" width="14.42578125" style="202" customWidth="1"/>
    <col min="13317" max="13317" width="15" style="202" customWidth="1"/>
    <col min="13318" max="13320" width="12.7109375" style="202" bestFit="1" customWidth="1"/>
    <col min="13321" max="13321" width="14.7109375" style="202" bestFit="1" customWidth="1"/>
    <col min="13322" max="13322" width="11.7109375" style="202" bestFit="1" customWidth="1"/>
    <col min="13323" max="13323" width="11.5703125" style="202" bestFit="1" customWidth="1"/>
    <col min="13324" max="13324" width="44.42578125" style="202" customWidth="1"/>
    <col min="13325" max="13325" width="20.28515625" style="202" customWidth="1"/>
    <col min="13326" max="13326" width="11.7109375" style="202" bestFit="1" customWidth="1"/>
    <col min="13327" max="13327" width="11.42578125" style="202" bestFit="1" customWidth="1"/>
    <col min="13328" max="13570" width="8.85546875" style="202"/>
    <col min="13571" max="13571" width="91.5703125" style="202" customWidth="1"/>
    <col min="13572" max="13572" width="14.42578125" style="202" customWidth="1"/>
    <col min="13573" max="13573" width="15" style="202" customWidth="1"/>
    <col min="13574" max="13576" width="12.7109375" style="202" bestFit="1" customWidth="1"/>
    <col min="13577" max="13577" width="14.7109375" style="202" bestFit="1" customWidth="1"/>
    <col min="13578" max="13578" width="11.7109375" style="202" bestFit="1" customWidth="1"/>
    <col min="13579" max="13579" width="11.5703125" style="202" bestFit="1" customWidth="1"/>
    <col min="13580" max="13580" width="44.42578125" style="202" customWidth="1"/>
    <col min="13581" max="13581" width="20.28515625" style="202" customWidth="1"/>
    <col min="13582" max="13582" width="11.7109375" style="202" bestFit="1" customWidth="1"/>
    <col min="13583" max="13583" width="11.42578125" style="202" bestFit="1" customWidth="1"/>
    <col min="13584" max="13826" width="8.85546875" style="202"/>
    <col min="13827" max="13827" width="91.5703125" style="202" customWidth="1"/>
    <col min="13828" max="13828" width="14.42578125" style="202" customWidth="1"/>
    <col min="13829" max="13829" width="15" style="202" customWidth="1"/>
    <col min="13830" max="13832" width="12.7109375" style="202" bestFit="1" customWidth="1"/>
    <col min="13833" max="13833" width="14.7109375" style="202" bestFit="1" customWidth="1"/>
    <col min="13834" max="13834" width="11.7109375" style="202" bestFit="1" customWidth="1"/>
    <col min="13835" max="13835" width="11.5703125" style="202" bestFit="1" customWidth="1"/>
    <col min="13836" max="13836" width="44.42578125" style="202" customWidth="1"/>
    <col min="13837" max="13837" width="20.28515625" style="202" customWidth="1"/>
    <col min="13838" max="13838" width="11.7109375" style="202" bestFit="1" customWidth="1"/>
    <col min="13839" max="13839" width="11.42578125" style="202" bestFit="1" customWidth="1"/>
    <col min="13840" max="14082" width="8.85546875" style="202"/>
    <col min="14083" max="14083" width="91.5703125" style="202" customWidth="1"/>
    <col min="14084" max="14084" width="14.42578125" style="202" customWidth="1"/>
    <col min="14085" max="14085" width="15" style="202" customWidth="1"/>
    <col min="14086" max="14088" width="12.7109375" style="202" bestFit="1" customWidth="1"/>
    <col min="14089" max="14089" width="14.7109375" style="202" bestFit="1" customWidth="1"/>
    <col min="14090" max="14090" width="11.7109375" style="202" bestFit="1" customWidth="1"/>
    <col min="14091" max="14091" width="11.5703125" style="202" bestFit="1" customWidth="1"/>
    <col min="14092" max="14092" width="44.42578125" style="202" customWidth="1"/>
    <col min="14093" max="14093" width="20.28515625" style="202" customWidth="1"/>
    <col min="14094" max="14094" width="11.7109375" style="202" bestFit="1" customWidth="1"/>
    <col min="14095" max="14095" width="11.42578125" style="202" bestFit="1" customWidth="1"/>
    <col min="14096" max="14338" width="8.85546875" style="202"/>
    <col min="14339" max="14339" width="91.5703125" style="202" customWidth="1"/>
    <col min="14340" max="14340" width="14.42578125" style="202" customWidth="1"/>
    <col min="14341" max="14341" width="15" style="202" customWidth="1"/>
    <col min="14342" max="14344" width="12.7109375" style="202" bestFit="1" customWidth="1"/>
    <col min="14345" max="14345" width="14.7109375" style="202" bestFit="1" customWidth="1"/>
    <col min="14346" max="14346" width="11.7109375" style="202" bestFit="1" customWidth="1"/>
    <col min="14347" max="14347" width="11.5703125" style="202" bestFit="1" customWidth="1"/>
    <col min="14348" max="14348" width="44.42578125" style="202" customWidth="1"/>
    <col min="14349" max="14349" width="20.28515625" style="202" customWidth="1"/>
    <col min="14350" max="14350" width="11.7109375" style="202" bestFit="1" customWidth="1"/>
    <col min="14351" max="14351" width="11.42578125" style="202" bestFit="1" customWidth="1"/>
    <col min="14352" max="14594" width="8.85546875" style="202"/>
    <col min="14595" max="14595" width="91.5703125" style="202" customWidth="1"/>
    <col min="14596" max="14596" width="14.42578125" style="202" customWidth="1"/>
    <col min="14597" max="14597" width="15" style="202" customWidth="1"/>
    <col min="14598" max="14600" width="12.7109375" style="202" bestFit="1" customWidth="1"/>
    <col min="14601" max="14601" width="14.7109375" style="202" bestFit="1" customWidth="1"/>
    <col min="14602" max="14602" width="11.7109375" style="202" bestFit="1" customWidth="1"/>
    <col min="14603" max="14603" width="11.5703125" style="202" bestFit="1" customWidth="1"/>
    <col min="14604" max="14604" width="44.42578125" style="202" customWidth="1"/>
    <col min="14605" max="14605" width="20.28515625" style="202" customWidth="1"/>
    <col min="14606" max="14606" width="11.7109375" style="202" bestFit="1" customWidth="1"/>
    <col min="14607" max="14607" width="11.42578125" style="202" bestFit="1" customWidth="1"/>
    <col min="14608" max="14850" width="8.85546875" style="202"/>
    <col min="14851" max="14851" width="91.5703125" style="202" customWidth="1"/>
    <col min="14852" max="14852" width="14.42578125" style="202" customWidth="1"/>
    <col min="14853" max="14853" width="15" style="202" customWidth="1"/>
    <col min="14854" max="14856" width="12.7109375" style="202" bestFit="1" customWidth="1"/>
    <col min="14857" max="14857" width="14.7109375" style="202" bestFit="1" customWidth="1"/>
    <col min="14858" max="14858" width="11.7109375" style="202" bestFit="1" customWidth="1"/>
    <col min="14859" max="14859" width="11.5703125" style="202" bestFit="1" customWidth="1"/>
    <col min="14860" max="14860" width="44.42578125" style="202" customWidth="1"/>
    <col min="14861" max="14861" width="20.28515625" style="202" customWidth="1"/>
    <col min="14862" max="14862" width="11.7109375" style="202" bestFit="1" customWidth="1"/>
    <col min="14863" max="14863" width="11.42578125" style="202" bestFit="1" customWidth="1"/>
    <col min="14864" max="15106" width="8.85546875" style="202"/>
    <col min="15107" max="15107" width="91.5703125" style="202" customWidth="1"/>
    <col min="15108" max="15108" width="14.42578125" style="202" customWidth="1"/>
    <col min="15109" max="15109" width="15" style="202" customWidth="1"/>
    <col min="15110" max="15112" width="12.7109375" style="202" bestFit="1" customWidth="1"/>
    <col min="15113" max="15113" width="14.7109375" style="202" bestFit="1" customWidth="1"/>
    <col min="15114" max="15114" width="11.7109375" style="202" bestFit="1" customWidth="1"/>
    <col min="15115" max="15115" width="11.5703125" style="202" bestFit="1" customWidth="1"/>
    <col min="15116" max="15116" width="44.42578125" style="202" customWidth="1"/>
    <col min="15117" max="15117" width="20.28515625" style="202" customWidth="1"/>
    <col min="15118" max="15118" width="11.7109375" style="202" bestFit="1" customWidth="1"/>
    <col min="15119" max="15119" width="11.42578125" style="202" bestFit="1" customWidth="1"/>
    <col min="15120" max="15362" width="8.85546875" style="202"/>
    <col min="15363" max="15363" width="91.5703125" style="202" customWidth="1"/>
    <col min="15364" max="15364" width="14.42578125" style="202" customWidth="1"/>
    <col min="15365" max="15365" width="15" style="202" customWidth="1"/>
    <col min="15366" max="15368" width="12.7109375" style="202" bestFit="1" customWidth="1"/>
    <col min="15369" max="15369" width="14.7109375" style="202" bestFit="1" customWidth="1"/>
    <col min="15370" max="15370" width="11.7109375" style="202" bestFit="1" customWidth="1"/>
    <col min="15371" max="15371" width="11.5703125" style="202" bestFit="1" customWidth="1"/>
    <col min="15372" max="15372" width="44.42578125" style="202" customWidth="1"/>
    <col min="15373" max="15373" width="20.28515625" style="202" customWidth="1"/>
    <col min="15374" max="15374" width="11.7109375" style="202" bestFit="1" customWidth="1"/>
    <col min="15375" max="15375" width="11.42578125" style="202" bestFit="1" customWidth="1"/>
    <col min="15376" max="15618" width="8.85546875" style="202"/>
    <col min="15619" max="15619" width="91.5703125" style="202" customWidth="1"/>
    <col min="15620" max="15620" width="14.42578125" style="202" customWidth="1"/>
    <col min="15621" max="15621" width="15" style="202" customWidth="1"/>
    <col min="15622" max="15624" width="12.7109375" style="202" bestFit="1" customWidth="1"/>
    <col min="15625" max="15625" width="14.7109375" style="202" bestFit="1" customWidth="1"/>
    <col min="15626" max="15626" width="11.7109375" style="202" bestFit="1" customWidth="1"/>
    <col min="15627" max="15627" width="11.5703125" style="202" bestFit="1" customWidth="1"/>
    <col min="15628" max="15628" width="44.42578125" style="202" customWidth="1"/>
    <col min="15629" max="15629" width="20.28515625" style="202" customWidth="1"/>
    <col min="15630" max="15630" width="11.7109375" style="202" bestFit="1" customWidth="1"/>
    <col min="15631" max="15631" width="11.42578125" style="202" bestFit="1" customWidth="1"/>
    <col min="15632" max="15874" width="8.85546875" style="202"/>
    <col min="15875" max="15875" width="91.5703125" style="202" customWidth="1"/>
    <col min="15876" max="15876" width="14.42578125" style="202" customWidth="1"/>
    <col min="15877" max="15877" width="15" style="202" customWidth="1"/>
    <col min="15878" max="15880" width="12.7109375" style="202" bestFit="1" customWidth="1"/>
    <col min="15881" max="15881" width="14.7109375" style="202" bestFit="1" customWidth="1"/>
    <col min="15882" max="15882" width="11.7109375" style="202" bestFit="1" customWidth="1"/>
    <col min="15883" max="15883" width="11.5703125" style="202" bestFit="1" customWidth="1"/>
    <col min="15884" max="15884" width="44.42578125" style="202" customWidth="1"/>
    <col min="15885" max="15885" width="20.28515625" style="202" customWidth="1"/>
    <col min="15886" max="15886" width="11.7109375" style="202" bestFit="1" customWidth="1"/>
    <col min="15887" max="15887" width="11.42578125" style="202" bestFit="1" customWidth="1"/>
    <col min="15888" max="16130" width="8.85546875" style="202"/>
    <col min="16131" max="16131" width="91.5703125" style="202" customWidth="1"/>
    <col min="16132" max="16132" width="14.42578125" style="202" customWidth="1"/>
    <col min="16133" max="16133" width="15" style="202" customWidth="1"/>
    <col min="16134" max="16136" width="12.7109375" style="202" bestFit="1" customWidth="1"/>
    <col min="16137" max="16137" width="14.7109375" style="202" bestFit="1" customWidth="1"/>
    <col min="16138" max="16138" width="11.7109375" style="202" bestFit="1" customWidth="1"/>
    <col min="16139" max="16139" width="11.5703125" style="202" bestFit="1" customWidth="1"/>
    <col min="16140" max="16140" width="44.42578125" style="202" customWidth="1"/>
    <col min="16141" max="16141" width="20.28515625" style="202" customWidth="1"/>
    <col min="16142" max="16142" width="11.7109375" style="202" bestFit="1" customWidth="1"/>
    <col min="16143" max="16143" width="11.42578125" style="202" bestFit="1" customWidth="1"/>
    <col min="16144" max="16384" width="8.85546875" style="202"/>
  </cols>
  <sheetData>
    <row r="1" spans="1:13" ht="75" x14ac:dyDescent="0.25">
      <c r="A1" s="200" t="s">
        <v>249</v>
      </c>
      <c r="B1" s="201" t="s">
        <v>250</v>
      </c>
      <c r="C1" s="201" t="s">
        <v>251</v>
      </c>
      <c r="D1" s="201" t="s">
        <v>252</v>
      </c>
      <c r="E1" s="201" t="s">
        <v>252</v>
      </c>
      <c r="F1" s="201" t="s">
        <v>253</v>
      </c>
      <c r="G1" s="201" t="s">
        <v>254</v>
      </c>
      <c r="H1" s="201" t="s">
        <v>255</v>
      </c>
    </row>
    <row r="2" spans="1:13" s="207" customFormat="1" x14ac:dyDescent="0.25">
      <c r="A2" s="204" t="s">
        <v>256</v>
      </c>
      <c r="B2" s="205">
        <v>8910548.129999999</v>
      </c>
      <c r="C2" s="205">
        <f>C3+C34+C37+C98+C123+C131</f>
        <v>14262501.340000002</v>
      </c>
      <c r="D2" s="205">
        <f>D3+D34+D37+D98+D123+D131</f>
        <v>14262501.340000002</v>
      </c>
      <c r="E2" s="205">
        <v>14310437.809999999</v>
      </c>
      <c r="F2" s="205">
        <v>15362421</v>
      </c>
      <c r="G2" s="205">
        <v>11347745</v>
      </c>
      <c r="H2" s="205">
        <v>9758685</v>
      </c>
      <c r="I2" s="206"/>
    </row>
    <row r="3" spans="1:13" s="212" customFormat="1" x14ac:dyDescent="0.25">
      <c r="A3" s="208" t="s">
        <v>257</v>
      </c>
      <c r="B3" s="209">
        <v>7538474.0899999999</v>
      </c>
      <c r="C3" s="210">
        <v>11257492.510000002</v>
      </c>
      <c r="D3" s="210">
        <v>11257492.510000002</v>
      </c>
      <c r="E3" s="209">
        <v>10617286</v>
      </c>
      <c r="F3" s="209">
        <v>9872042</v>
      </c>
      <c r="G3" s="209">
        <v>7555393</v>
      </c>
      <c r="H3" s="209">
        <v>7516393</v>
      </c>
      <c r="I3" s="211"/>
      <c r="M3" s="213"/>
    </row>
    <row r="4" spans="1:13" x14ac:dyDescent="0.25">
      <c r="A4" s="214" t="s">
        <v>258</v>
      </c>
      <c r="B4" s="215">
        <v>5150000</v>
      </c>
      <c r="C4" s="216">
        <v>5800000</v>
      </c>
      <c r="D4" s="216">
        <v>5800000</v>
      </c>
      <c r="E4" s="217">
        <v>5800000</v>
      </c>
      <c r="F4" s="217">
        <v>6620000</v>
      </c>
      <c r="G4" s="217">
        <v>6620000</v>
      </c>
      <c r="H4" s="217">
        <v>6620000</v>
      </c>
    </row>
    <row r="5" spans="1:13" x14ac:dyDescent="0.25">
      <c r="A5" s="218" t="s">
        <v>259</v>
      </c>
      <c r="B5" s="219">
        <v>5150000</v>
      </c>
      <c r="C5" s="220">
        <v>5800000</v>
      </c>
      <c r="D5" s="220">
        <v>5800000</v>
      </c>
      <c r="E5" s="221">
        <v>5800000</v>
      </c>
      <c r="F5" s="221">
        <v>6620000</v>
      </c>
      <c r="G5" s="221">
        <v>6620000</v>
      </c>
      <c r="H5" s="221">
        <v>6620000</v>
      </c>
    </row>
    <row r="6" spans="1:13" x14ac:dyDescent="0.25">
      <c r="A6" s="218" t="s">
        <v>260</v>
      </c>
      <c r="B6" s="219">
        <v>5150000</v>
      </c>
      <c r="C6" s="220">
        <v>5800000</v>
      </c>
      <c r="D6" s="220">
        <v>5800000</v>
      </c>
      <c r="E6" s="221">
        <v>5800000</v>
      </c>
      <c r="F6" s="221">
        <v>6620000</v>
      </c>
      <c r="G6" s="221">
        <v>6620000</v>
      </c>
      <c r="H6" s="221">
        <v>6620000</v>
      </c>
      <c r="J6" s="222"/>
    </row>
    <row r="7" spans="1:13" x14ac:dyDescent="0.25">
      <c r="A7" s="218" t="s">
        <v>261</v>
      </c>
      <c r="B7" s="219"/>
      <c r="C7" s="220"/>
      <c r="D7" s="220"/>
      <c r="E7" s="219"/>
      <c r="F7" s="219"/>
      <c r="G7" s="219"/>
      <c r="H7" s="219"/>
      <c r="J7" s="222"/>
    </row>
    <row r="8" spans="1:13" x14ac:dyDescent="0.25">
      <c r="A8" s="218" t="s">
        <v>262</v>
      </c>
      <c r="B8" s="219"/>
      <c r="C8" s="220"/>
      <c r="D8" s="220"/>
      <c r="E8" s="219"/>
      <c r="F8" s="219"/>
      <c r="G8" s="219"/>
      <c r="H8" s="219"/>
      <c r="I8" s="222"/>
    </row>
    <row r="9" spans="1:13" x14ac:dyDescent="0.25">
      <c r="A9" s="218" t="s">
        <v>263</v>
      </c>
      <c r="B9" s="219"/>
      <c r="C9" s="220"/>
      <c r="D9" s="220"/>
      <c r="E9" s="219"/>
      <c r="F9" s="219"/>
      <c r="G9" s="219"/>
      <c r="H9" s="219"/>
    </row>
    <row r="10" spans="1:13" x14ac:dyDescent="0.25">
      <c r="A10" s="218" t="s">
        <v>264</v>
      </c>
      <c r="B10" s="219"/>
      <c r="C10" s="220"/>
      <c r="D10" s="220"/>
      <c r="E10" s="219"/>
      <c r="F10" s="219"/>
      <c r="G10" s="219"/>
      <c r="H10" s="219"/>
      <c r="I10" s="222"/>
    </row>
    <row r="11" spans="1:13" ht="18.75" customHeight="1" x14ac:dyDescent="0.25">
      <c r="A11" s="218" t="s">
        <v>265</v>
      </c>
      <c r="B11" s="219"/>
      <c r="C11" s="220"/>
      <c r="D11" s="220"/>
      <c r="E11" s="219"/>
      <c r="F11" s="219"/>
      <c r="G11" s="219"/>
      <c r="H11" s="219"/>
    </row>
    <row r="12" spans="1:13" x14ac:dyDescent="0.25">
      <c r="A12" s="218" t="s">
        <v>266</v>
      </c>
      <c r="B12" s="219"/>
      <c r="C12" s="220"/>
      <c r="D12" s="220"/>
      <c r="E12" s="219"/>
      <c r="F12" s="219"/>
      <c r="G12" s="219"/>
      <c r="H12" s="219"/>
    </row>
    <row r="13" spans="1:13" s="224" customFormat="1" x14ac:dyDescent="0.25">
      <c r="A13" s="214" t="s">
        <v>267</v>
      </c>
      <c r="B13" s="215">
        <v>2388474.0900000003</v>
      </c>
      <c r="C13" s="216">
        <v>5457492.5100000007</v>
      </c>
      <c r="D13" s="216">
        <v>5457492.5100000007</v>
      </c>
      <c r="E13" s="217">
        <v>4817286</v>
      </c>
      <c r="F13" s="217">
        <v>3252042</v>
      </c>
      <c r="G13" s="217">
        <v>935393</v>
      </c>
      <c r="H13" s="217">
        <v>896393</v>
      </c>
      <c r="I13" s="223"/>
      <c r="M13" s="225"/>
    </row>
    <row r="14" spans="1:13" s="227" customFormat="1" x14ac:dyDescent="0.25">
      <c r="A14" s="218" t="s">
        <v>268</v>
      </c>
      <c r="B14" s="226">
        <v>2204474.0900000003</v>
      </c>
      <c r="C14" s="220">
        <v>5084750.9399999995</v>
      </c>
      <c r="D14" s="220">
        <v>5084750.9399999995</v>
      </c>
      <c r="E14" s="219">
        <v>4764786</v>
      </c>
      <c r="F14" s="226">
        <v>1143893</v>
      </c>
      <c r="G14" s="226">
        <v>935393</v>
      </c>
      <c r="H14" s="226">
        <v>896393</v>
      </c>
      <c r="M14" s="228"/>
    </row>
    <row r="15" spans="1:13" ht="18" customHeight="1" x14ac:dyDescent="0.25">
      <c r="A15" s="229" t="s">
        <v>269</v>
      </c>
      <c r="B15" s="219">
        <v>2200752.62</v>
      </c>
      <c r="C15" s="230">
        <v>5084750.9399999995</v>
      </c>
      <c r="D15" s="230">
        <v>5084750.9399999995</v>
      </c>
      <c r="E15" s="219">
        <v>4764786</v>
      </c>
      <c r="F15" s="219">
        <v>1143893</v>
      </c>
      <c r="G15" s="219">
        <v>935393</v>
      </c>
      <c r="H15" s="219">
        <v>896393</v>
      </c>
      <c r="I15" s="222"/>
    </row>
    <row r="16" spans="1:13" ht="18" customHeight="1" x14ac:dyDescent="0.25">
      <c r="A16" s="229" t="s">
        <v>270</v>
      </c>
      <c r="B16" s="219"/>
      <c r="C16" s="230"/>
      <c r="D16" s="230"/>
      <c r="E16" s="219"/>
      <c r="F16" s="219"/>
      <c r="G16" s="219"/>
      <c r="H16" s="219"/>
    </row>
    <row r="17" spans="1:8" ht="18" customHeight="1" x14ac:dyDescent="0.25">
      <c r="A17" s="229" t="s">
        <v>271</v>
      </c>
      <c r="B17" s="219"/>
      <c r="C17" s="230"/>
      <c r="D17" s="230"/>
      <c r="E17" s="219"/>
      <c r="F17" s="219"/>
      <c r="G17" s="219"/>
      <c r="H17" s="219"/>
    </row>
    <row r="18" spans="1:8" ht="18" customHeight="1" x14ac:dyDescent="0.25">
      <c r="A18" s="229" t="s">
        <v>272</v>
      </c>
      <c r="B18" s="219">
        <v>3721.47</v>
      </c>
      <c r="C18" s="230"/>
      <c r="D18" s="230"/>
      <c r="E18" s="219"/>
      <c r="F18" s="219"/>
      <c r="G18" s="219"/>
      <c r="H18" s="219"/>
    </row>
    <row r="19" spans="1:8" x14ac:dyDescent="0.25">
      <c r="A19" s="218" t="s">
        <v>273</v>
      </c>
      <c r="B19" s="219"/>
      <c r="C19" s="220"/>
      <c r="D19" s="220"/>
      <c r="E19" s="219"/>
      <c r="F19" s="219"/>
      <c r="G19" s="219"/>
      <c r="H19" s="219"/>
    </row>
    <row r="20" spans="1:8" x14ac:dyDescent="0.25">
      <c r="A20" s="229" t="s">
        <v>274</v>
      </c>
      <c r="B20" s="219"/>
      <c r="C20" s="230"/>
      <c r="D20" s="230"/>
      <c r="E20" s="219"/>
      <c r="F20" s="219"/>
      <c r="G20" s="219"/>
      <c r="H20" s="219"/>
    </row>
    <row r="21" spans="1:8" x14ac:dyDescent="0.25">
      <c r="A21" s="229" t="s">
        <v>275</v>
      </c>
      <c r="B21" s="219"/>
      <c r="C21" s="230"/>
      <c r="D21" s="230"/>
      <c r="E21" s="219"/>
      <c r="F21" s="219"/>
      <c r="G21" s="219"/>
      <c r="H21" s="219"/>
    </row>
    <row r="22" spans="1:8" x14ac:dyDescent="0.25">
      <c r="A22" s="218" t="s">
        <v>276</v>
      </c>
      <c r="B22" s="219">
        <v>184000</v>
      </c>
      <c r="C22" s="220">
        <v>372741.57</v>
      </c>
      <c r="D22" s="220">
        <v>372741.57</v>
      </c>
      <c r="E22" s="209">
        <v>52500</v>
      </c>
      <c r="F22" s="209">
        <v>2108149</v>
      </c>
      <c r="G22" s="219"/>
      <c r="H22" s="219"/>
    </row>
    <row r="23" spans="1:8" x14ac:dyDescent="0.25">
      <c r="A23" s="229" t="s">
        <v>277</v>
      </c>
      <c r="B23" s="219"/>
      <c r="C23" s="230"/>
      <c r="D23" s="230"/>
      <c r="E23" s="219">
        <v>45000</v>
      </c>
      <c r="F23" s="219"/>
      <c r="G23" s="219"/>
      <c r="H23" s="219"/>
    </row>
    <row r="24" spans="1:8" x14ac:dyDescent="0.25">
      <c r="A24" s="229" t="s">
        <v>278</v>
      </c>
      <c r="B24" s="219">
        <v>176000</v>
      </c>
      <c r="C24" s="230"/>
      <c r="D24" s="230"/>
      <c r="E24" s="219">
        <v>7500</v>
      </c>
      <c r="F24" s="219">
        <v>2108149</v>
      </c>
      <c r="G24" s="219"/>
      <c r="H24" s="219"/>
    </row>
    <row r="25" spans="1:8" x14ac:dyDescent="0.25">
      <c r="A25" s="229" t="s">
        <v>279</v>
      </c>
      <c r="B25" s="219"/>
      <c r="C25" s="230"/>
      <c r="D25" s="230"/>
      <c r="E25" s="219"/>
      <c r="F25" s="219"/>
      <c r="G25" s="219"/>
      <c r="H25" s="219"/>
    </row>
    <row r="26" spans="1:8" x14ac:dyDescent="0.25">
      <c r="A26" s="229" t="s">
        <v>280</v>
      </c>
      <c r="B26" s="219">
        <v>8000</v>
      </c>
      <c r="C26" s="231">
        <v>372741.57</v>
      </c>
      <c r="D26" s="231">
        <v>372741.57</v>
      </c>
      <c r="E26" s="219"/>
      <c r="F26" s="219"/>
      <c r="G26" s="219"/>
      <c r="H26" s="219"/>
    </row>
    <row r="27" spans="1:8" ht="30" x14ac:dyDescent="0.25">
      <c r="A27" s="229" t="s">
        <v>281</v>
      </c>
      <c r="B27" s="219"/>
      <c r="C27" s="230"/>
      <c r="D27" s="230"/>
      <c r="E27" s="219"/>
      <c r="F27" s="219"/>
      <c r="G27" s="219"/>
      <c r="H27" s="219"/>
    </row>
    <row r="28" spans="1:8" x14ac:dyDescent="0.25">
      <c r="A28" s="214" t="s">
        <v>282</v>
      </c>
      <c r="B28" s="219"/>
      <c r="C28" s="216"/>
      <c r="D28" s="216"/>
      <c r="E28" s="219"/>
      <c r="F28" s="219"/>
      <c r="G28" s="219"/>
      <c r="H28" s="219"/>
    </row>
    <row r="29" spans="1:8" x14ac:dyDescent="0.25">
      <c r="A29" s="218" t="s">
        <v>283</v>
      </c>
      <c r="B29" s="219"/>
      <c r="C29" s="220"/>
      <c r="D29" s="220"/>
      <c r="E29" s="219"/>
      <c r="F29" s="219"/>
      <c r="G29" s="219"/>
      <c r="H29" s="219"/>
    </row>
    <row r="30" spans="1:8" x14ac:dyDescent="0.25">
      <c r="A30" s="218" t="s">
        <v>284</v>
      </c>
      <c r="B30" s="219"/>
      <c r="C30" s="220"/>
      <c r="D30" s="220"/>
      <c r="E30" s="219"/>
      <c r="F30" s="219"/>
      <c r="G30" s="219"/>
      <c r="H30" s="219"/>
    </row>
    <row r="31" spans="1:8" x14ac:dyDescent="0.25">
      <c r="A31" s="218" t="s">
        <v>285</v>
      </c>
      <c r="B31" s="219"/>
      <c r="C31" s="220"/>
      <c r="D31" s="220"/>
      <c r="E31" s="219"/>
      <c r="F31" s="219"/>
      <c r="G31" s="219"/>
      <c r="H31" s="219"/>
    </row>
    <row r="32" spans="1:8" x14ac:dyDescent="0.25">
      <c r="A32" s="218" t="s">
        <v>286</v>
      </c>
      <c r="B32" s="219"/>
      <c r="C32" s="220"/>
      <c r="D32" s="220"/>
      <c r="E32" s="219"/>
      <c r="F32" s="219"/>
      <c r="G32" s="219"/>
      <c r="H32" s="219"/>
    </row>
    <row r="33" spans="1:13" x14ac:dyDescent="0.25">
      <c r="A33" s="218" t="s">
        <v>287</v>
      </c>
      <c r="B33" s="219"/>
      <c r="C33" s="220"/>
      <c r="D33" s="220"/>
      <c r="E33" s="219"/>
      <c r="F33" s="219"/>
      <c r="G33" s="219"/>
      <c r="H33" s="219"/>
    </row>
    <row r="34" spans="1:13" s="232" customFormat="1" x14ac:dyDescent="0.25">
      <c r="A34" s="214" t="s">
        <v>288</v>
      </c>
      <c r="B34" s="215">
        <v>-45218.6</v>
      </c>
      <c r="C34" s="216">
        <v>-4382.9799999999996</v>
      </c>
      <c r="D34" s="216">
        <v>-4382.9799999999996</v>
      </c>
      <c r="E34" s="215"/>
      <c r="F34" s="215"/>
      <c r="G34" s="215"/>
      <c r="H34" s="215"/>
      <c r="M34" s="233"/>
    </row>
    <row r="35" spans="1:13" ht="30" x14ac:dyDescent="0.25">
      <c r="A35" s="229" t="s">
        <v>289</v>
      </c>
      <c r="B35" s="219">
        <v>-45218.6</v>
      </c>
      <c r="C35" s="231">
        <v>-4382.9799999999996</v>
      </c>
      <c r="D35" s="231">
        <v>-4382.9799999999996</v>
      </c>
      <c r="E35" s="219"/>
      <c r="F35" s="219"/>
      <c r="G35" s="219"/>
      <c r="H35" s="219"/>
    </row>
    <row r="36" spans="1:13" x14ac:dyDescent="0.25">
      <c r="A36" s="218" t="s">
        <v>290</v>
      </c>
      <c r="B36" s="219"/>
      <c r="C36" s="220"/>
      <c r="D36" s="220"/>
      <c r="E36" s="219"/>
      <c r="F36" s="219"/>
      <c r="G36" s="219"/>
      <c r="H36" s="219"/>
    </row>
    <row r="37" spans="1:13" s="235" customFormat="1" x14ac:dyDescent="0.25">
      <c r="A37" s="208" t="s">
        <v>291</v>
      </c>
      <c r="B37" s="209">
        <v>1383719.87</v>
      </c>
      <c r="C37" s="234">
        <v>2967098.49</v>
      </c>
      <c r="D37" s="234">
        <v>2967098.49</v>
      </c>
      <c r="E37" s="209">
        <v>3351087</v>
      </c>
      <c r="F37" s="209">
        <v>5410379</v>
      </c>
      <c r="G37" s="209">
        <v>3712352</v>
      </c>
      <c r="H37" s="209">
        <v>2162292</v>
      </c>
      <c r="M37" s="236"/>
    </row>
    <row r="38" spans="1:13" ht="30" x14ac:dyDescent="0.25">
      <c r="A38" s="229" t="s">
        <v>292</v>
      </c>
      <c r="B38" s="219"/>
      <c r="C38" s="230"/>
      <c r="D38" s="230"/>
      <c r="E38" s="219"/>
      <c r="F38" s="219"/>
      <c r="G38" s="219"/>
      <c r="H38" s="219"/>
    </row>
    <row r="39" spans="1:13" ht="30" x14ac:dyDescent="0.25">
      <c r="A39" s="229" t="s">
        <v>293</v>
      </c>
      <c r="B39" s="219">
        <v>894633.2</v>
      </c>
      <c r="C39" s="230">
        <v>608387.82999999996</v>
      </c>
      <c r="D39" s="230">
        <v>608387.82999999996</v>
      </c>
      <c r="E39" s="231">
        <v>1279930</v>
      </c>
      <c r="F39" s="219">
        <v>2695650</v>
      </c>
      <c r="G39" s="219">
        <v>1710293</v>
      </c>
      <c r="H39" s="219">
        <v>1459609</v>
      </c>
    </row>
    <row r="40" spans="1:13" x14ac:dyDescent="0.25">
      <c r="A40" s="218" t="s">
        <v>294</v>
      </c>
      <c r="B40" s="219">
        <v>489086.67000000004</v>
      </c>
      <c r="C40" s="230">
        <v>2358710.66</v>
      </c>
      <c r="D40" s="230">
        <v>2358710.66</v>
      </c>
      <c r="E40" s="219">
        <v>2071157</v>
      </c>
      <c r="F40" s="219">
        <v>2714729</v>
      </c>
      <c r="G40" s="219">
        <v>2002059</v>
      </c>
      <c r="H40" s="219">
        <v>702683</v>
      </c>
    </row>
    <row r="41" spans="1:13" x14ac:dyDescent="0.25">
      <c r="A41" s="218" t="s">
        <v>295</v>
      </c>
      <c r="B41" s="219"/>
      <c r="C41" s="220"/>
      <c r="D41" s="220"/>
      <c r="E41" s="237"/>
      <c r="F41" s="219"/>
      <c r="G41" s="219"/>
      <c r="H41" s="219"/>
    </row>
    <row r="42" spans="1:13" x14ac:dyDescent="0.25">
      <c r="A42" s="218" t="s">
        <v>296</v>
      </c>
      <c r="B42" s="219"/>
      <c r="C42" s="220"/>
      <c r="D42" s="220"/>
      <c r="E42" s="219"/>
      <c r="F42" s="219"/>
      <c r="G42" s="219"/>
      <c r="H42" s="219"/>
    </row>
    <row r="43" spans="1:13" s="235" customFormat="1" x14ac:dyDescent="0.25">
      <c r="A43" s="208" t="s">
        <v>297</v>
      </c>
      <c r="B43" s="209"/>
      <c r="C43" s="210"/>
      <c r="D43" s="210"/>
      <c r="E43" s="209"/>
      <c r="F43" s="209"/>
      <c r="G43" s="209"/>
      <c r="H43" s="209"/>
      <c r="M43" s="236"/>
    </row>
    <row r="44" spans="1:13" ht="14.25" customHeight="1" x14ac:dyDescent="0.25">
      <c r="A44" s="218" t="s">
        <v>298</v>
      </c>
      <c r="B44" s="219"/>
      <c r="C44" s="220"/>
      <c r="D44" s="220"/>
      <c r="E44" s="219"/>
      <c r="F44" s="219"/>
      <c r="G44" s="219"/>
      <c r="H44" s="219"/>
    </row>
    <row r="45" spans="1:13" ht="14.25" customHeight="1" x14ac:dyDescent="0.25">
      <c r="A45" s="218" t="s">
        <v>299</v>
      </c>
      <c r="B45" s="219"/>
      <c r="C45" s="220"/>
      <c r="D45" s="220"/>
      <c r="E45" s="219"/>
      <c r="F45" s="219"/>
      <c r="G45" s="219"/>
      <c r="H45" s="219"/>
    </row>
    <row r="46" spans="1:13" x14ac:dyDescent="0.25">
      <c r="A46" s="229" t="s">
        <v>300</v>
      </c>
      <c r="B46" s="219"/>
      <c r="C46" s="230"/>
      <c r="D46" s="230"/>
      <c r="E46" s="219"/>
      <c r="F46" s="219"/>
      <c r="G46" s="219"/>
      <c r="H46" s="219"/>
    </row>
    <row r="47" spans="1:13" x14ac:dyDescent="0.25">
      <c r="A47" s="229" t="s">
        <v>301</v>
      </c>
      <c r="B47" s="219"/>
      <c r="C47" s="230"/>
      <c r="D47" s="230"/>
      <c r="E47" s="219"/>
      <c r="F47" s="219"/>
      <c r="G47" s="219"/>
      <c r="H47" s="219"/>
    </row>
    <row r="48" spans="1:13" x14ac:dyDescent="0.25">
      <c r="A48" s="229" t="s">
        <v>302</v>
      </c>
      <c r="B48" s="219"/>
      <c r="C48" s="230"/>
      <c r="D48" s="230"/>
      <c r="E48" s="219"/>
      <c r="F48" s="219"/>
      <c r="G48" s="219"/>
      <c r="H48" s="219"/>
    </row>
    <row r="49" spans="1:8" x14ac:dyDescent="0.25">
      <c r="A49" s="229" t="s">
        <v>303</v>
      </c>
      <c r="B49" s="219"/>
      <c r="C49" s="230"/>
      <c r="D49" s="230"/>
      <c r="E49" s="219"/>
      <c r="F49" s="219"/>
      <c r="G49" s="219"/>
      <c r="H49" s="219"/>
    </row>
    <row r="50" spans="1:8" x14ac:dyDescent="0.25">
      <c r="A50" s="229" t="s">
        <v>304</v>
      </c>
      <c r="B50" s="219"/>
      <c r="C50" s="230"/>
      <c r="D50" s="230"/>
      <c r="E50" s="219"/>
      <c r="F50" s="219"/>
      <c r="G50" s="219"/>
      <c r="H50" s="219"/>
    </row>
    <row r="51" spans="1:8" x14ac:dyDescent="0.25">
      <c r="A51" s="229" t="s">
        <v>305</v>
      </c>
      <c r="B51" s="219"/>
      <c r="C51" s="230"/>
      <c r="D51" s="230"/>
      <c r="E51" s="219"/>
      <c r="F51" s="219"/>
      <c r="G51" s="219"/>
      <c r="H51" s="219"/>
    </row>
    <row r="52" spans="1:8" x14ac:dyDescent="0.25">
      <c r="A52" s="229" t="s">
        <v>306</v>
      </c>
      <c r="B52" s="219"/>
      <c r="C52" s="230"/>
      <c r="D52" s="230"/>
      <c r="E52" s="219"/>
      <c r="F52" s="219"/>
      <c r="G52" s="219"/>
      <c r="H52" s="219"/>
    </row>
    <row r="53" spans="1:8" x14ac:dyDescent="0.25">
      <c r="A53" s="229" t="s">
        <v>307</v>
      </c>
      <c r="B53" s="219"/>
      <c r="C53" s="230"/>
      <c r="D53" s="230"/>
      <c r="E53" s="219"/>
      <c r="F53" s="219"/>
      <c r="G53" s="219"/>
      <c r="H53" s="219"/>
    </row>
    <row r="54" spans="1:8" x14ac:dyDescent="0.25">
      <c r="A54" s="229" t="s">
        <v>308</v>
      </c>
      <c r="B54" s="219"/>
      <c r="C54" s="230"/>
      <c r="D54" s="230"/>
      <c r="E54" s="219"/>
      <c r="F54" s="219"/>
      <c r="G54" s="219"/>
      <c r="H54" s="219"/>
    </row>
    <row r="55" spans="1:8" x14ac:dyDescent="0.25">
      <c r="A55" s="229" t="s">
        <v>309</v>
      </c>
      <c r="B55" s="219"/>
      <c r="C55" s="230"/>
      <c r="D55" s="230"/>
      <c r="E55" s="219"/>
      <c r="F55" s="219"/>
      <c r="G55" s="219"/>
      <c r="H55" s="219"/>
    </row>
    <row r="56" spans="1:8" x14ac:dyDescent="0.25">
      <c r="A56" s="229" t="s">
        <v>310</v>
      </c>
      <c r="B56" s="219"/>
      <c r="C56" s="230"/>
      <c r="D56" s="230"/>
      <c r="E56" s="219"/>
      <c r="F56" s="219"/>
      <c r="G56" s="219"/>
      <c r="H56" s="219"/>
    </row>
    <row r="57" spans="1:8" x14ac:dyDescent="0.25">
      <c r="A57" s="229" t="s">
        <v>311</v>
      </c>
      <c r="B57" s="219"/>
      <c r="C57" s="230"/>
      <c r="D57" s="230"/>
      <c r="E57" s="219"/>
      <c r="F57" s="219"/>
      <c r="G57" s="219"/>
      <c r="H57" s="219"/>
    </row>
    <row r="58" spans="1:8" x14ac:dyDescent="0.25">
      <c r="A58" s="229" t="s">
        <v>312</v>
      </c>
      <c r="B58" s="219"/>
      <c r="C58" s="230"/>
      <c r="D58" s="230"/>
      <c r="E58" s="219"/>
      <c r="F58" s="219"/>
      <c r="G58" s="219"/>
      <c r="H58" s="219"/>
    </row>
    <row r="59" spans="1:8" x14ac:dyDescent="0.25">
      <c r="A59" s="229" t="s">
        <v>313</v>
      </c>
      <c r="B59" s="219"/>
      <c r="C59" s="230"/>
      <c r="D59" s="230"/>
      <c r="E59" s="219"/>
      <c r="F59" s="219"/>
      <c r="G59" s="219"/>
      <c r="H59" s="219"/>
    </row>
    <row r="60" spans="1:8" x14ac:dyDescent="0.25">
      <c r="A60" s="229" t="s">
        <v>314</v>
      </c>
      <c r="B60" s="219"/>
      <c r="C60" s="230"/>
      <c r="D60" s="230"/>
      <c r="E60" s="219"/>
      <c r="F60" s="219"/>
      <c r="G60" s="219"/>
      <c r="H60" s="219"/>
    </row>
    <row r="61" spans="1:8" ht="75" x14ac:dyDescent="0.25">
      <c r="A61" s="200" t="s">
        <v>249</v>
      </c>
      <c r="B61" s="201" t="s">
        <v>250</v>
      </c>
      <c r="C61" s="201" t="s">
        <v>251</v>
      </c>
      <c r="D61" s="201" t="s">
        <v>252</v>
      </c>
      <c r="E61" s="201" t="s">
        <v>252</v>
      </c>
      <c r="F61" s="201" t="s">
        <v>253</v>
      </c>
      <c r="G61" s="201" t="s">
        <v>254</v>
      </c>
      <c r="H61" s="201" t="s">
        <v>255</v>
      </c>
    </row>
    <row r="62" spans="1:8" ht="13.5" customHeight="1" x14ac:dyDescent="0.25">
      <c r="A62" s="218" t="s">
        <v>315</v>
      </c>
      <c r="B62" s="219"/>
      <c r="C62" s="220"/>
      <c r="D62" s="220"/>
      <c r="E62" s="219"/>
      <c r="F62" s="219"/>
      <c r="G62" s="219"/>
      <c r="H62" s="219"/>
    </row>
    <row r="63" spans="1:8" ht="13.5" customHeight="1" x14ac:dyDescent="0.25">
      <c r="A63" s="218" t="s">
        <v>316</v>
      </c>
      <c r="B63" s="219"/>
      <c r="C63" s="220"/>
      <c r="D63" s="220"/>
      <c r="E63" s="219"/>
      <c r="F63" s="219"/>
      <c r="G63" s="219"/>
      <c r="H63" s="219"/>
    </row>
    <row r="64" spans="1:8" x14ac:dyDescent="0.25">
      <c r="A64" s="229" t="s">
        <v>317</v>
      </c>
      <c r="B64" s="219"/>
      <c r="C64" s="230"/>
      <c r="D64" s="230"/>
      <c r="E64" s="219"/>
      <c r="F64" s="219"/>
      <c r="G64" s="219"/>
      <c r="H64" s="219"/>
    </row>
    <row r="65" spans="1:8" x14ac:dyDescent="0.25">
      <c r="A65" s="229" t="s">
        <v>318</v>
      </c>
      <c r="B65" s="219"/>
      <c r="C65" s="230"/>
      <c r="D65" s="230"/>
      <c r="E65" s="219"/>
      <c r="F65" s="219"/>
      <c r="G65" s="219"/>
      <c r="H65" s="219"/>
    </row>
    <row r="66" spans="1:8" x14ac:dyDescent="0.25">
      <c r="A66" s="229" t="s">
        <v>319</v>
      </c>
      <c r="B66" s="219"/>
      <c r="C66" s="230"/>
      <c r="D66" s="230"/>
      <c r="E66" s="219"/>
      <c r="F66" s="219"/>
      <c r="G66" s="219"/>
      <c r="H66" s="219"/>
    </row>
    <row r="67" spans="1:8" x14ac:dyDescent="0.25">
      <c r="A67" s="229" t="s">
        <v>320</v>
      </c>
      <c r="B67" s="219"/>
      <c r="C67" s="230"/>
      <c r="D67" s="230"/>
      <c r="E67" s="219"/>
      <c r="F67" s="219"/>
      <c r="G67" s="219"/>
      <c r="H67" s="219"/>
    </row>
    <row r="68" spans="1:8" x14ac:dyDescent="0.25">
      <c r="A68" s="229" t="s">
        <v>321</v>
      </c>
      <c r="B68" s="219"/>
      <c r="C68" s="230"/>
      <c r="D68" s="230"/>
      <c r="E68" s="219"/>
      <c r="F68" s="219"/>
      <c r="G68" s="219"/>
      <c r="H68" s="219"/>
    </row>
    <row r="69" spans="1:8" x14ac:dyDescent="0.25">
      <c r="A69" s="229" t="s">
        <v>322</v>
      </c>
      <c r="B69" s="219"/>
      <c r="C69" s="230"/>
      <c r="D69" s="230"/>
      <c r="E69" s="219"/>
      <c r="F69" s="219"/>
      <c r="G69" s="219"/>
      <c r="H69" s="219"/>
    </row>
    <row r="70" spans="1:8" x14ac:dyDescent="0.25">
      <c r="A70" s="229" t="s">
        <v>323</v>
      </c>
      <c r="B70" s="219"/>
      <c r="C70" s="230"/>
      <c r="D70" s="230"/>
      <c r="E70" s="219"/>
      <c r="F70" s="219"/>
      <c r="G70" s="219"/>
      <c r="H70" s="219"/>
    </row>
    <row r="71" spans="1:8" x14ac:dyDescent="0.25">
      <c r="A71" s="229" t="s">
        <v>324</v>
      </c>
      <c r="B71" s="219"/>
      <c r="C71" s="230"/>
      <c r="D71" s="230"/>
      <c r="E71" s="219"/>
      <c r="F71" s="219"/>
      <c r="G71" s="219"/>
      <c r="H71" s="219"/>
    </row>
    <row r="72" spans="1:8" x14ac:dyDescent="0.25">
      <c r="A72" s="229" t="s">
        <v>325</v>
      </c>
      <c r="B72" s="219"/>
      <c r="C72" s="230"/>
      <c r="D72" s="230"/>
      <c r="E72" s="219"/>
      <c r="F72" s="219"/>
      <c r="G72" s="219"/>
      <c r="H72" s="219"/>
    </row>
    <row r="73" spans="1:8" x14ac:dyDescent="0.25">
      <c r="A73" s="229" t="s">
        <v>326</v>
      </c>
      <c r="B73" s="219"/>
      <c r="C73" s="230"/>
      <c r="D73" s="230"/>
      <c r="E73" s="219"/>
      <c r="F73" s="219"/>
      <c r="G73" s="219"/>
      <c r="H73" s="219"/>
    </row>
    <row r="74" spans="1:8" x14ac:dyDescent="0.25">
      <c r="A74" s="229" t="s">
        <v>327</v>
      </c>
      <c r="B74" s="219"/>
      <c r="C74" s="230"/>
      <c r="D74" s="230"/>
      <c r="E74" s="219"/>
      <c r="F74" s="219"/>
      <c r="G74" s="219"/>
      <c r="H74" s="219"/>
    </row>
    <row r="75" spans="1:8" x14ac:dyDescent="0.25">
      <c r="A75" s="229" t="s">
        <v>328</v>
      </c>
      <c r="B75" s="219"/>
      <c r="C75" s="230"/>
      <c r="D75" s="230"/>
      <c r="E75" s="219"/>
      <c r="F75" s="219"/>
      <c r="G75" s="219"/>
      <c r="H75" s="219"/>
    </row>
    <row r="76" spans="1:8" x14ac:dyDescent="0.25">
      <c r="A76" s="229" t="s">
        <v>329</v>
      </c>
      <c r="B76" s="219"/>
      <c r="C76" s="230"/>
      <c r="D76" s="230"/>
      <c r="E76" s="219"/>
      <c r="F76" s="219"/>
      <c r="G76" s="219"/>
      <c r="H76" s="219"/>
    </row>
    <row r="77" spans="1:8" ht="12.75" customHeight="1" x14ac:dyDescent="0.25">
      <c r="A77" s="229" t="s">
        <v>330</v>
      </c>
      <c r="B77" s="219"/>
      <c r="C77" s="230"/>
      <c r="D77" s="230"/>
      <c r="E77" s="219"/>
      <c r="F77" s="219"/>
      <c r="G77" s="219"/>
      <c r="H77" s="219"/>
    </row>
    <row r="78" spans="1:8" ht="15" customHeight="1" x14ac:dyDescent="0.25">
      <c r="A78" s="229" t="s">
        <v>331</v>
      </c>
      <c r="B78" s="219"/>
      <c r="C78" s="230"/>
      <c r="D78" s="230"/>
      <c r="E78" s="219"/>
      <c r="F78" s="219"/>
      <c r="G78" s="219"/>
      <c r="H78" s="219"/>
    </row>
    <row r="79" spans="1:8" x14ac:dyDescent="0.25">
      <c r="A79" s="218" t="s">
        <v>332</v>
      </c>
      <c r="B79" s="219"/>
      <c r="C79" s="220"/>
      <c r="D79" s="220"/>
      <c r="E79" s="219"/>
      <c r="F79" s="219"/>
      <c r="G79" s="219"/>
      <c r="H79" s="219"/>
    </row>
    <row r="80" spans="1:8" ht="11.25" customHeight="1" x14ac:dyDescent="0.25">
      <c r="A80" s="218" t="s">
        <v>333</v>
      </c>
      <c r="B80" s="219"/>
      <c r="C80" s="220"/>
      <c r="D80" s="220"/>
      <c r="E80" s="219"/>
      <c r="F80" s="219"/>
      <c r="G80" s="219"/>
      <c r="H80" s="219"/>
    </row>
    <row r="81" spans="1:8" x14ac:dyDescent="0.25">
      <c r="A81" s="229" t="s">
        <v>334</v>
      </c>
      <c r="B81" s="219"/>
      <c r="C81" s="230"/>
      <c r="D81" s="230"/>
      <c r="E81" s="219"/>
      <c r="F81" s="219"/>
      <c r="G81" s="219"/>
      <c r="H81" s="219"/>
    </row>
    <row r="82" spans="1:8" ht="12" customHeight="1" x14ac:dyDescent="0.25">
      <c r="A82" s="229" t="s">
        <v>335</v>
      </c>
      <c r="B82" s="219"/>
      <c r="C82" s="230"/>
      <c r="D82" s="230"/>
      <c r="E82" s="219"/>
      <c r="F82" s="219"/>
      <c r="G82" s="219"/>
      <c r="H82" s="219"/>
    </row>
    <row r="83" spans="1:8" ht="12.75" customHeight="1" x14ac:dyDescent="0.25">
      <c r="A83" s="229" t="s">
        <v>336</v>
      </c>
      <c r="B83" s="219"/>
      <c r="C83" s="230"/>
      <c r="D83" s="230"/>
      <c r="E83" s="219"/>
      <c r="F83" s="219"/>
      <c r="G83" s="219"/>
      <c r="H83" s="219"/>
    </row>
    <row r="84" spans="1:8" ht="30" x14ac:dyDescent="0.25">
      <c r="A84" s="214" t="s">
        <v>337</v>
      </c>
      <c r="B84" s="219"/>
      <c r="C84" s="216"/>
      <c r="D84" s="216"/>
      <c r="E84" s="219"/>
      <c r="F84" s="219"/>
      <c r="G84" s="219"/>
      <c r="H84" s="219"/>
    </row>
    <row r="85" spans="1:8" x14ac:dyDescent="0.25">
      <c r="A85" s="218" t="s">
        <v>338</v>
      </c>
      <c r="B85" s="219"/>
      <c r="C85" s="220"/>
      <c r="D85" s="220"/>
      <c r="E85" s="219"/>
      <c r="F85" s="219"/>
      <c r="G85" s="219"/>
      <c r="H85" s="219"/>
    </row>
    <row r="86" spans="1:8" x14ac:dyDescent="0.25">
      <c r="A86" s="218" t="s">
        <v>339</v>
      </c>
      <c r="B86" s="219"/>
      <c r="C86" s="220"/>
      <c r="D86" s="220"/>
      <c r="E86" s="219"/>
      <c r="F86" s="219"/>
      <c r="G86" s="219"/>
      <c r="H86" s="219"/>
    </row>
    <row r="87" spans="1:8" ht="12.75" customHeight="1" x14ac:dyDescent="0.25">
      <c r="A87" s="218" t="s">
        <v>340</v>
      </c>
      <c r="B87" s="219"/>
      <c r="C87" s="220"/>
      <c r="D87" s="220"/>
      <c r="E87" s="219"/>
      <c r="F87" s="219"/>
      <c r="G87" s="219"/>
      <c r="H87" s="219"/>
    </row>
    <row r="88" spans="1:8" x14ac:dyDescent="0.25">
      <c r="A88" s="218" t="s">
        <v>341</v>
      </c>
      <c r="B88" s="219"/>
      <c r="C88" s="220"/>
      <c r="D88" s="220"/>
      <c r="E88" s="219"/>
      <c r="F88" s="219"/>
      <c r="G88" s="219"/>
      <c r="H88" s="219"/>
    </row>
    <row r="89" spans="1:8" ht="12" customHeight="1" x14ac:dyDescent="0.25">
      <c r="A89" s="218" t="s">
        <v>342</v>
      </c>
      <c r="B89" s="219"/>
      <c r="C89" s="220"/>
      <c r="D89" s="220"/>
      <c r="E89" s="219"/>
      <c r="F89" s="219"/>
      <c r="G89" s="219"/>
      <c r="H89" s="219"/>
    </row>
    <row r="90" spans="1:8" x14ac:dyDescent="0.25">
      <c r="A90" s="214" t="s">
        <v>343</v>
      </c>
      <c r="B90" s="219"/>
      <c r="C90" s="216"/>
      <c r="D90" s="216"/>
      <c r="E90" s="219"/>
      <c r="F90" s="219"/>
      <c r="G90" s="219"/>
      <c r="H90" s="219"/>
    </row>
    <row r="91" spans="1:8" x14ac:dyDescent="0.25">
      <c r="A91" s="214" t="s">
        <v>344</v>
      </c>
      <c r="B91" s="219"/>
      <c r="C91" s="216"/>
      <c r="D91" s="216"/>
      <c r="E91" s="219"/>
      <c r="F91" s="219"/>
      <c r="G91" s="219"/>
      <c r="H91" s="219"/>
    </row>
    <row r="92" spans="1:8" x14ac:dyDescent="0.25">
      <c r="A92" s="218" t="s">
        <v>345</v>
      </c>
      <c r="B92" s="219"/>
      <c r="C92" s="220"/>
      <c r="D92" s="220"/>
      <c r="E92" s="219"/>
      <c r="F92" s="219"/>
      <c r="G92" s="219"/>
      <c r="H92" s="219"/>
    </row>
    <row r="93" spans="1:8" x14ac:dyDescent="0.25">
      <c r="A93" s="218" t="s">
        <v>346</v>
      </c>
      <c r="B93" s="219"/>
      <c r="C93" s="220"/>
      <c r="D93" s="220"/>
      <c r="E93" s="219"/>
      <c r="F93" s="219"/>
      <c r="G93" s="219"/>
      <c r="H93" s="219"/>
    </row>
    <row r="94" spans="1:8" x14ac:dyDescent="0.25">
      <c r="A94" s="218" t="s">
        <v>347</v>
      </c>
      <c r="B94" s="219"/>
      <c r="C94" s="220"/>
      <c r="D94" s="220"/>
      <c r="E94" s="219"/>
      <c r="F94" s="219"/>
      <c r="G94" s="219"/>
      <c r="H94" s="219"/>
    </row>
    <row r="95" spans="1:8" ht="14.25" customHeight="1" x14ac:dyDescent="0.25">
      <c r="A95" s="218" t="s">
        <v>348</v>
      </c>
      <c r="B95" s="219"/>
      <c r="C95" s="220"/>
      <c r="D95" s="220"/>
      <c r="E95" s="219"/>
      <c r="F95" s="219"/>
      <c r="G95" s="219"/>
      <c r="H95" s="219"/>
    </row>
    <row r="96" spans="1:8" x14ac:dyDescent="0.25">
      <c r="A96" s="218" t="s">
        <v>349</v>
      </c>
      <c r="B96" s="219"/>
      <c r="C96" s="220"/>
      <c r="D96" s="220"/>
      <c r="E96" s="219"/>
      <c r="F96" s="219"/>
      <c r="G96" s="219"/>
      <c r="H96" s="219"/>
    </row>
    <row r="97" spans="1:13" ht="12" customHeight="1" x14ac:dyDescent="0.25">
      <c r="A97" s="218" t="s">
        <v>350</v>
      </c>
      <c r="B97" s="219"/>
      <c r="C97" s="220"/>
      <c r="D97" s="220"/>
      <c r="E97" s="219"/>
      <c r="F97" s="219"/>
      <c r="G97" s="219"/>
      <c r="H97" s="219"/>
    </row>
    <row r="98" spans="1:13" s="235" customFormat="1" x14ac:dyDescent="0.25">
      <c r="A98" s="208" t="s">
        <v>351</v>
      </c>
      <c r="B98" s="209">
        <v>10560.36</v>
      </c>
      <c r="C98" s="191">
        <v>18502.77</v>
      </c>
      <c r="D98" s="191">
        <v>18502.77</v>
      </c>
      <c r="E98" s="238">
        <v>204806.37</v>
      </c>
      <c r="F98" s="238">
        <v>76000</v>
      </c>
      <c r="G98" s="238">
        <v>76000</v>
      </c>
      <c r="H98" s="238">
        <v>76000</v>
      </c>
      <c r="M98" s="236"/>
    </row>
    <row r="99" spans="1:13" x14ac:dyDescent="0.25">
      <c r="A99" s="214" t="s">
        <v>352</v>
      </c>
      <c r="B99" s="219"/>
      <c r="C99" s="216"/>
      <c r="D99" s="216"/>
      <c r="E99" s="219"/>
      <c r="F99" s="219"/>
      <c r="G99" s="219"/>
      <c r="H99" s="219"/>
    </row>
    <row r="100" spans="1:13" s="239" customFormat="1" x14ac:dyDescent="0.25">
      <c r="A100" s="214" t="s">
        <v>353</v>
      </c>
      <c r="B100" s="209"/>
      <c r="C100" s="216">
        <v>18502.77</v>
      </c>
      <c r="D100" s="216">
        <v>18502.77</v>
      </c>
      <c r="E100" s="209">
        <v>66000</v>
      </c>
      <c r="F100" s="209">
        <v>66000</v>
      </c>
      <c r="G100" s="209">
        <v>66000</v>
      </c>
      <c r="H100" s="209">
        <v>66000</v>
      </c>
      <c r="M100" s="207"/>
    </row>
    <row r="101" spans="1:13" s="227" customFormat="1" ht="11.25" customHeight="1" x14ac:dyDescent="0.25">
      <c r="A101" s="218" t="s">
        <v>354</v>
      </c>
      <c r="B101" s="226"/>
      <c r="C101" s="220">
        <v>18502.77</v>
      </c>
      <c r="D101" s="220">
        <v>18502.77</v>
      </c>
      <c r="E101" s="226">
        <v>66000</v>
      </c>
      <c r="F101" s="226">
        <v>66000</v>
      </c>
      <c r="G101" s="226">
        <v>66000</v>
      </c>
      <c r="H101" s="226">
        <v>66000</v>
      </c>
      <c r="M101" s="228"/>
    </row>
    <row r="102" spans="1:13" x14ac:dyDescent="0.25">
      <c r="A102" s="218" t="s">
        <v>355</v>
      </c>
      <c r="B102" s="219"/>
      <c r="C102" s="220"/>
      <c r="D102" s="220"/>
      <c r="E102" s="219"/>
      <c r="F102" s="219"/>
      <c r="G102" s="219"/>
      <c r="H102" s="219"/>
    </row>
    <row r="103" spans="1:13" x14ac:dyDescent="0.25">
      <c r="A103" s="214" t="s">
        <v>356</v>
      </c>
      <c r="B103" s="219"/>
      <c r="C103" s="216"/>
      <c r="D103" s="216"/>
      <c r="E103" s="219"/>
      <c r="F103" s="219"/>
      <c r="G103" s="219"/>
      <c r="H103" s="219"/>
    </row>
    <row r="104" spans="1:13" ht="10.5" customHeight="1" x14ac:dyDescent="0.25">
      <c r="A104" s="218" t="s">
        <v>357</v>
      </c>
      <c r="B104" s="219"/>
      <c r="C104" s="220"/>
      <c r="D104" s="220"/>
      <c r="E104" s="219"/>
      <c r="F104" s="219"/>
      <c r="G104" s="219"/>
      <c r="H104" s="219"/>
    </row>
    <row r="105" spans="1:13" x14ac:dyDescent="0.25">
      <c r="A105" s="218" t="s">
        <v>358</v>
      </c>
      <c r="B105" s="219"/>
      <c r="C105" s="220"/>
      <c r="D105" s="220"/>
      <c r="E105" s="219"/>
      <c r="F105" s="219"/>
      <c r="G105" s="219"/>
      <c r="H105" s="219"/>
    </row>
    <row r="106" spans="1:13" x14ac:dyDescent="0.25">
      <c r="A106" s="218" t="s">
        <v>359</v>
      </c>
      <c r="B106" s="219"/>
      <c r="C106" s="220"/>
      <c r="D106" s="220"/>
      <c r="E106" s="219"/>
      <c r="F106" s="219"/>
      <c r="G106" s="219"/>
      <c r="H106" s="219"/>
    </row>
    <row r="107" spans="1:13" x14ac:dyDescent="0.25">
      <c r="A107" s="218" t="s">
        <v>360</v>
      </c>
      <c r="B107" s="219"/>
      <c r="C107" s="220"/>
      <c r="D107" s="220"/>
      <c r="E107" s="219"/>
      <c r="F107" s="219"/>
      <c r="G107" s="219"/>
      <c r="H107" s="219"/>
    </row>
    <row r="108" spans="1:13" s="239" customFormat="1" x14ac:dyDescent="0.25">
      <c r="A108" s="214" t="s">
        <v>361</v>
      </c>
      <c r="B108" s="209"/>
      <c r="C108" s="216"/>
      <c r="D108" s="216"/>
      <c r="E108" s="209"/>
      <c r="F108" s="209"/>
      <c r="G108" s="209"/>
      <c r="H108" s="209"/>
      <c r="M108" s="207"/>
    </row>
    <row r="109" spans="1:13" ht="13.5" customHeight="1" x14ac:dyDescent="0.25">
      <c r="A109" s="218" t="s">
        <v>362</v>
      </c>
      <c r="B109" s="219"/>
      <c r="C109" s="220"/>
      <c r="D109" s="220"/>
      <c r="E109" s="219"/>
      <c r="F109" s="219"/>
      <c r="G109" s="219"/>
      <c r="H109" s="219"/>
    </row>
    <row r="110" spans="1:13" x14ac:dyDescent="0.25">
      <c r="A110" s="218" t="s">
        <v>363</v>
      </c>
      <c r="B110" s="219"/>
      <c r="C110" s="220"/>
      <c r="D110" s="220"/>
      <c r="E110" s="219"/>
      <c r="F110" s="219"/>
      <c r="G110" s="219"/>
      <c r="H110" s="219"/>
    </row>
    <row r="111" spans="1:13" x14ac:dyDescent="0.25">
      <c r="A111" s="218" t="s">
        <v>364</v>
      </c>
      <c r="B111" s="219"/>
      <c r="C111" s="220"/>
      <c r="D111" s="220"/>
      <c r="E111" s="219"/>
      <c r="F111" s="219"/>
      <c r="G111" s="219"/>
      <c r="H111" s="219"/>
    </row>
    <row r="112" spans="1:13" s="239" customFormat="1" x14ac:dyDescent="0.25">
      <c r="A112" s="214" t="s">
        <v>365</v>
      </c>
      <c r="B112" s="209">
        <v>10560.36</v>
      </c>
      <c r="C112" s="240"/>
      <c r="D112" s="240"/>
      <c r="E112" s="209">
        <v>1547.93</v>
      </c>
      <c r="F112" s="209">
        <v>6000</v>
      </c>
      <c r="G112" s="209">
        <v>6000</v>
      </c>
      <c r="H112" s="209">
        <v>6000</v>
      </c>
      <c r="M112" s="207"/>
    </row>
    <row r="113" spans="1:13" x14ac:dyDescent="0.25">
      <c r="A113" s="218" t="s">
        <v>366</v>
      </c>
      <c r="B113" s="219"/>
      <c r="C113" s="220"/>
      <c r="D113" s="220"/>
      <c r="E113" s="219"/>
      <c r="F113" s="219"/>
      <c r="G113" s="219"/>
      <c r="H113" s="219"/>
    </row>
    <row r="114" spans="1:13" x14ac:dyDescent="0.25">
      <c r="A114" s="229" t="s">
        <v>367</v>
      </c>
      <c r="B114" s="219"/>
      <c r="C114" s="230"/>
      <c r="D114" s="230"/>
      <c r="E114" s="219"/>
      <c r="F114" s="219"/>
      <c r="G114" s="219"/>
      <c r="H114" s="219"/>
    </row>
    <row r="115" spans="1:13" x14ac:dyDescent="0.25">
      <c r="A115" s="229" t="s">
        <v>368</v>
      </c>
      <c r="B115" s="219"/>
      <c r="C115" s="230"/>
      <c r="D115" s="230"/>
      <c r="E115" s="219"/>
      <c r="F115" s="219"/>
      <c r="G115" s="219"/>
      <c r="H115" s="219"/>
    </row>
    <row r="116" spans="1:13" x14ac:dyDescent="0.25">
      <c r="A116" s="229" t="s">
        <v>369</v>
      </c>
      <c r="B116" s="219"/>
      <c r="C116" s="230"/>
      <c r="D116" s="230"/>
      <c r="E116" s="219"/>
      <c r="F116" s="219"/>
      <c r="G116" s="219"/>
      <c r="H116" s="219"/>
    </row>
    <row r="117" spans="1:13" x14ac:dyDescent="0.25">
      <c r="A117" s="218" t="s">
        <v>370</v>
      </c>
      <c r="B117" s="219"/>
      <c r="C117" s="220"/>
      <c r="D117" s="220"/>
      <c r="E117" s="219"/>
      <c r="F117" s="219"/>
      <c r="G117" s="219"/>
      <c r="H117" s="219"/>
    </row>
    <row r="118" spans="1:13" s="227" customFormat="1" x14ac:dyDescent="0.25">
      <c r="A118" s="218" t="s">
        <v>371</v>
      </c>
      <c r="B118" s="226">
        <v>10560.36</v>
      </c>
      <c r="C118" s="231"/>
      <c r="D118" s="231"/>
      <c r="E118" s="226">
        <v>1547.93</v>
      </c>
      <c r="F118" s="226">
        <v>6000</v>
      </c>
      <c r="G118" s="226">
        <v>6000</v>
      </c>
      <c r="H118" s="226">
        <v>6000</v>
      </c>
      <c r="M118" s="228"/>
    </row>
    <row r="119" spans="1:13" s="212" customFormat="1" x14ac:dyDescent="0.25">
      <c r="A119" s="208" t="s">
        <v>372</v>
      </c>
      <c r="B119" s="219"/>
      <c r="C119" s="210"/>
      <c r="D119" s="210"/>
      <c r="E119" s="219"/>
      <c r="F119" s="219"/>
      <c r="G119" s="219"/>
      <c r="H119" s="219"/>
      <c r="M119" s="213"/>
    </row>
    <row r="120" spans="1:13" x14ac:dyDescent="0.25">
      <c r="A120" s="214" t="s">
        <v>373</v>
      </c>
      <c r="B120" s="219"/>
      <c r="C120" s="216"/>
      <c r="D120" s="216"/>
      <c r="E120" s="219"/>
      <c r="F120" s="219"/>
      <c r="G120" s="219"/>
      <c r="H120" s="219"/>
    </row>
    <row r="121" spans="1:13" x14ac:dyDescent="0.25">
      <c r="A121" s="214" t="s">
        <v>374</v>
      </c>
      <c r="B121" s="219"/>
      <c r="C121" s="216"/>
      <c r="D121" s="216"/>
      <c r="E121" s="219"/>
      <c r="F121" s="219"/>
      <c r="G121" s="219"/>
      <c r="H121" s="219"/>
    </row>
    <row r="122" spans="1:13" x14ac:dyDescent="0.25">
      <c r="A122" s="214" t="s">
        <v>375</v>
      </c>
      <c r="B122" s="219"/>
      <c r="C122" s="216"/>
      <c r="D122" s="216"/>
      <c r="E122" s="219"/>
      <c r="F122" s="219"/>
      <c r="G122" s="219"/>
      <c r="H122" s="219"/>
    </row>
    <row r="123" spans="1:13" s="235" customFormat="1" x14ac:dyDescent="0.25">
      <c r="A123" s="208" t="s">
        <v>376</v>
      </c>
      <c r="B123" s="209">
        <v>12549.82</v>
      </c>
      <c r="C123" s="191">
        <v>14848.3</v>
      </c>
      <c r="D123" s="191">
        <v>14848.3</v>
      </c>
      <c r="E123" s="209"/>
      <c r="F123" s="209"/>
      <c r="G123" s="209"/>
      <c r="H123" s="209"/>
      <c r="M123" s="236"/>
    </row>
    <row r="124" spans="1:13" x14ac:dyDescent="0.25">
      <c r="A124" s="214" t="s">
        <v>377</v>
      </c>
      <c r="B124" s="219"/>
      <c r="C124" s="216"/>
      <c r="D124" s="216"/>
      <c r="E124" s="219"/>
      <c r="F124" s="219"/>
      <c r="G124" s="219"/>
      <c r="H124" s="219"/>
    </row>
    <row r="125" spans="1:13" x14ac:dyDescent="0.25">
      <c r="A125" s="214" t="s">
        <v>378</v>
      </c>
      <c r="B125" s="219"/>
      <c r="C125" s="216"/>
      <c r="D125" s="216"/>
      <c r="E125" s="219"/>
      <c r="F125" s="219"/>
      <c r="G125" s="219"/>
      <c r="H125" s="219"/>
    </row>
    <row r="126" spans="1:13" x14ac:dyDescent="0.25">
      <c r="A126" s="214" t="s">
        <v>379</v>
      </c>
      <c r="B126" s="219"/>
      <c r="C126" s="216"/>
      <c r="D126" s="216"/>
      <c r="E126" s="219"/>
      <c r="F126" s="219"/>
      <c r="G126" s="219"/>
      <c r="H126" s="219"/>
    </row>
    <row r="127" spans="1:13" s="239" customFormat="1" x14ac:dyDescent="0.25">
      <c r="A127" s="214" t="s">
        <v>380</v>
      </c>
      <c r="B127" s="209">
        <v>12549.82</v>
      </c>
      <c r="C127" s="191">
        <v>14848.3</v>
      </c>
      <c r="D127" s="191">
        <v>14848.3</v>
      </c>
      <c r="E127" s="234"/>
      <c r="F127" s="209"/>
      <c r="G127" s="209"/>
      <c r="H127" s="209"/>
      <c r="M127" s="207"/>
    </row>
    <row r="128" spans="1:13" x14ac:dyDescent="0.25">
      <c r="A128" s="214" t="s">
        <v>381</v>
      </c>
      <c r="B128" s="219"/>
      <c r="C128" s="216"/>
      <c r="D128" s="216"/>
      <c r="E128" s="219"/>
      <c r="F128" s="219"/>
      <c r="G128" s="219"/>
      <c r="H128" s="219"/>
    </row>
    <row r="129" spans="1:13" x14ac:dyDescent="0.25">
      <c r="A129" s="214" t="s">
        <v>382</v>
      </c>
      <c r="B129" s="219"/>
      <c r="C129" s="216"/>
      <c r="D129" s="216"/>
      <c r="E129" s="219"/>
      <c r="F129" s="219"/>
      <c r="G129" s="219"/>
      <c r="H129" s="219"/>
    </row>
    <row r="130" spans="1:13" s="212" customFormat="1" x14ac:dyDescent="0.25">
      <c r="A130" s="208" t="s">
        <v>383</v>
      </c>
      <c r="B130" s="209"/>
      <c r="C130" s="210"/>
      <c r="D130" s="210"/>
      <c r="E130" s="219"/>
      <c r="F130" s="219"/>
      <c r="G130" s="219"/>
      <c r="H130" s="219"/>
      <c r="M130" s="213"/>
    </row>
    <row r="131" spans="1:13" s="235" customFormat="1" x14ac:dyDescent="0.25">
      <c r="A131" s="208" t="s">
        <v>384</v>
      </c>
      <c r="B131" s="209">
        <v>10462.59</v>
      </c>
      <c r="C131" s="234">
        <v>8942.25</v>
      </c>
      <c r="D131" s="234">
        <v>8942.25</v>
      </c>
      <c r="E131" s="209">
        <v>137258.44</v>
      </c>
      <c r="F131" s="209">
        <v>4000</v>
      </c>
      <c r="G131" s="209">
        <v>4000</v>
      </c>
      <c r="H131" s="209">
        <v>4000</v>
      </c>
      <c r="M131" s="236"/>
    </row>
    <row r="132" spans="1:13" x14ac:dyDescent="0.25">
      <c r="A132" s="214" t="s">
        <v>385</v>
      </c>
      <c r="B132" s="219"/>
      <c r="C132" s="216"/>
      <c r="D132" s="216"/>
      <c r="E132" s="219"/>
      <c r="F132" s="219"/>
      <c r="G132" s="219"/>
      <c r="H132" s="219"/>
    </row>
    <row r="133" spans="1:13" x14ac:dyDescent="0.25">
      <c r="A133" s="214" t="s">
        <v>386</v>
      </c>
      <c r="B133" s="219"/>
      <c r="C133" s="216"/>
      <c r="D133" s="216"/>
      <c r="E133" s="219"/>
      <c r="F133" s="219"/>
      <c r="G133" s="219"/>
      <c r="H133" s="219"/>
    </row>
    <row r="134" spans="1:13" s="239" customFormat="1" x14ac:dyDescent="0.25">
      <c r="A134" s="214" t="s">
        <v>387</v>
      </c>
      <c r="B134" s="209">
        <v>10462.59</v>
      </c>
      <c r="C134" s="234">
        <v>8942.25</v>
      </c>
      <c r="D134" s="234">
        <v>8942.25</v>
      </c>
      <c r="E134" s="209">
        <v>137258.44</v>
      </c>
      <c r="F134" s="209">
        <v>4000</v>
      </c>
      <c r="G134" s="209">
        <v>4000</v>
      </c>
      <c r="H134" s="209">
        <v>4000</v>
      </c>
      <c r="M134" s="207"/>
    </row>
    <row r="135" spans="1:13" x14ac:dyDescent="0.25">
      <c r="A135" s="241" t="s">
        <v>388</v>
      </c>
      <c r="B135" s="242">
        <v>8910548.129999999</v>
      </c>
      <c r="C135" s="242">
        <v>14262501.340000002</v>
      </c>
      <c r="D135" s="242">
        <v>14262501.340000002</v>
      </c>
      <c r="E135" s="242">
        <v>14310437.809999999</v>
      </c>
      <c r="F135" s="242">
        <v>15362421</v>
      </c>
      <c r="G135" s="242">
        <v>11347745</v>
      </c>
      <c r="H135" s="243">
        <v>9758685</v>
      </c>
      <c r="J135" s="244"/>
    </row>
    <row r="136" spans="1:13" ht="75" x14ac:dyDescent="0.25">
      <c r="A136" s="200" t="s">
        <v>249</v>
      </c>
      <c r="B136" s="201" t="s">
        <v>250</v>
      </c>
      <c r="C136" s="201" t="s">
        <v>389</v>
      </c>
      <c r="D136" s="201" t="s">
        <v>252</v>
      </c>
      <c r="E136" s="201" t="s">
        <v>252</v>
      </c>
      <c r="F136" s="201" t="s">
        <v>253</v>
      </c>
      <c r="G136" s="201" t="s">
        <v>254</v>
      </c>
      <c r="H136" s="201" t="s">
        <v>255</v>
      </c>
    </row>
    <row r="137" spans="1:13" s="247" customFormat="1" x14ac:dyDescent="0.25">
      <c r="A137" s="245" t="s">
        <v>390</v>
      </c>
      <c r="B137" s="246">
        <v>8197676.8799999999</v>
      </c>
      <c r="C137" s="108">
        <f>C138+C177+C349+C357+C368+C410+C418+C439+C446</f>
        <v>13905733.82</v>
      </c>
      <c r="D137" s="108">
        <f>D138+D177+D349+D357+D368+D410+D418+D439+D446</f>
        <v>14781174.024899999</v>
      </c>
      <c r="E137" s="108">
        <v>13854631.189999996</v>
      </c>
      <c r="F137" s="108">
        <v>15027646.015792795</v>
      </c>
      <c r="G137" s="108">
        <v>10958111.306325246</v>
      </c>
      <c r="H137" s="108">
        <v>9336282.3280912936</v>
      </c>
      <c r="M137" s="248"/>
    </row>
    <row r="138" spans="1:13" s="235" customFormat="1" x14ac:dyDescent="0.25">
      <c r="A138" s="208" t="s">
        <v>391</v>
      </c>
      <c r="B138" s="209">
        <v>133509.06</v>
      </c>
      <c r="C138" s="191">
        <v>70001.69</v>
      </c>
      <c r="D138" s="191">
        <v>70001.69</v>
      </c>
      <c r="E138" s="238">
        <v>47346.69</v>
      </c>
      <c r="F138" s="238">
        <v>630000</v>
      </c>
      <c r="G138" s="238">
        <v>130000</v>
      </c>
      <c r="H138" s="238">
        <v>130000</v>
      </c>
      <c r="M138" s="236"/>
    </row>
    <row r="139" spans="1:13" s="224" customFormat="1" x14ac:dyDescent="0.25">
      <c r="A139" s="214" t="s">
        <v>392</v>
      </c>
      <c r="B139" s="215">
        <v>125488.22</v>
      </c>
      <c r="C139" s="231">
        <v>64196.82</v>
      </c>
      <c r="D139" s="231">
        <v>64196.82</v>
      </c>
      <c r="E139" s="217">
        <v>17346.689999999999</v>
      </c>
      <c r="F139" s="217">
        <v>70000</v>
      </c>
      <c r="G139" s="217">
        <v>70000</v>
      </c>
      <c r="H139" s="217">
        <v>70000</v>
      </c>
      <c r="M139" s="225"/>
    </row>
    <row r="140" spans="1:13" x14ac:dyDescent="0.25">
      <c r="A140" s="218" t="s">
        <v>393</v>
      </c>
      <c r="B140" s="219"/>
      <c r="C140" s="220"/>
      <c r="D140" s="220"/>
      <c r="E140" s="219"/>
      <c r="F140" s="219"/>
      <c r="G140" s="219"/>
      <c r="H140" s="219"/>
      <c r="L140" s="249"/>
      <c r="M140" s="250"/>
    </row>
    <row r="141" spans="1:13" x14ac:dyDescent="0.25">
      <c r="A141" s="229" t="s">
        <v>394</v>
      </c>
      <c r="B141" s="219"/>
      <c r="C141" s="230"/>
      <c r="D141" s="230"/>
      <c r="E141" s="219"/>
      <c r="F141" s="219"/>
      <c r="G141" s="219"/>
      <c r="H141" s="219"/>
      <c r="L141" s="240"/>
      <c r="M141" s="231"/>
    </row>
    <row r="142" spans="1:13" x14ac:dyDescent="0.25">
      <c r="A142" s="229" t="s">
        <v>395</v>
      </c>
      <c r="B142" s="219"/>
      <c r="C142" s="230"/>
      <c r="D142" s="230"/>
      <c r="E142" s="219"/>
      <c r="F142" s="219"/>
      <c r="G142" s="219"/>
      <c r="H142" s="219"/>
      <c r="L142" s="240"/>
      <c r="M142" s="231"/>
    </row>
    <row r="143" spans="1:13" x14ac:dyDescent="0.25">
      <c r="A143" s="229" t="s">
        <v>396</v>
      </c>
      <c r="B143" s="219"/>
      <c r="C143" s="230"/>
      <c r="D143" s="230"/>
      <c r="E143" s="219"/>
      <c r="F143" s="219"/>
      <c r="G143" s="219"/>
      <c r="H143" s="219"/>
      <c r="L143" s="240"/>
      <c r="M143" s="231"/>
    </row>
    <row r="144" spans="1:13" x14ac:dyDescent="0.25">
      <c r="A144" s="229" t="s">
        <v>397</v>
      </c>
      <c r="B144" s="219"/>
      <c r="C144" s="230"/>
      <c r="D144" s="230"/>
      <c r="E144" s="219"/>
      <c r="F144" s="219"/>
      <c r="G144" s="219"/>
      <c r="H144" s="219"/>
      <c r="L144" s="240"/>
      <c r="M144" s="231"/>
    </row>
    <row r="145" spans="1:13" ht="30" x14ac:dyDescent="0.25">
      <c r="A145" s="229" t="s">
        <v>398</v>
      </c>
      <c r="B145" s="219"/>
      <c r="C145" s="230"/>
      <c r="D145" s="230"/>
      <c r="E145" s="219"/>
      <c r="F145" s="219"/>
      <c r="G145" s="219"/>
      <c r="H145" s="219"/>
      <c r="L145" s="240"/>
      <c r="M145" s="231"/>
    </row>
    <row r="146" spans="1:13" ht="30" x14ac:dyDescent="0.25">
      <c r="A146" s="229" t="s">
        <v>399</v>
      </c>
      <c r="B146" s="219"/>
      <c r="C146" s="230"/>
      <c r="D146" s="230"/>
      <c r="E146" s="219"/>
      <c r="F146" s="219"/>
      <c r="G146" s="219"/>
      <c r="H146" s="219"/>
      <c r="I146" s="222"/>
      <c r="L146" s="240"/>
      <c r="M146" s="251"/>
    </row>
    <row r="147" spans="1:13" x14ac:dyDescent="0.25">
      <c r="A147" s="229" t="s">
        <v>400</v>
      </c>
      <c r="B147" s="219"/>
      <c r="C147" s="230"/>
      <c r="D147" s="230"/>
      <c r="E147" s="219"/>
      <c r="F147" s="219"/>
      <c r="G147" s="219"/>
      <c r="H147" s="219"/>
      <c r="L147" s="249"/>
      <c r="M147" s="252"/>
    </row>
    <row r="148" spans="1:13" x14ac:dyDescent="0.25">
      <c r="A148" s="218" t="s">
        <v>401</v>
      </c>
      <c r="B148" s="219"/>
      <c r="C148" s="220"/>
      <c r="D148" s="220"/>
      <c r="E148" s="219"/>
      <c r="F148" s="219"/>
      <c r="G148" s="219"/>
      <c r="H148" s="219"/>
      <c r="M148" s="253"/>
    </row>
    <row r="149" spans="1:13" x14ac:dyDescent="0.25">
      <c r="A149" s="229" t="s">
        <v>402</v>
      </c>
      <c r="B149" s="219"/>
      <c r="C149" s="230"/>
      <c r="D149" s="230"/>
      <c r="E149" s="219"/>
      <c r="F149" s="219"/>
      <c r="G149" s="219"/>
      <c r="H149" s="219"/>
    </row>
    <row r="150" spans="1:13" x14ac:dyDescent="0.25">
      <c r="A150" s="229" t="s">
        <v>403</v>
      </c>
      <c r="B150" s="219"/>
      <c r="C150" s="230"/>
      <c r="D150" s="230"/>
      <c r="E150" s="219"/>
      <c r="F150" s="219"/>
      <c r="G150" s="219"/>
      <c r="H150" s="219"/>
      <c r="L150" s="240"/>
    </row>
    <row r="151" spans="1:13" x14ac:dyDescent="0.25">
      <c r="A151" s="229" t="s">
        <v>404</v>
      </c>
      <c r="B151" s="219"/>
      <c r="C151" s="230"/>
      <c r="D151" s="230"/>
      <c r="E151" s="219"/>
      <c r="F151" s="219"/>
      <c r="G151" s="219"/>
      <c r="H151" s="219"/>
      <c r="L151" s="240"/>
    </row>
    <row r="152" spans="1:13" x14ac:dyDescent="0.25">
      <c r="A152" s="218" t="s">
        <v>405</v>
      </c>
      <c r="B152" s="219">
        <v>81127.98</v>
      </c>
      <c r="C152" s="220"/>
      <c r="D152" s="220"/>
      <c r="E152" s="219"/>
      <c r="F152" s="219">
        <v>70000</v>
      </c>
      <c r="G152" s="219">
        <v>70000</v>
      </c>
      <c r="H152" s="219">
        <v>70000</v>
      </c>
      <c r="L152" s="240"/>
    </row>
    <row r="153" spans="1:13" x14ac:dyDescent="0.25">
      <c r="A153" s="229" t="s">
        <v>406</v>
      </c>
      <c r="B153" s="219">
        <v>81127.98</v>
      </c>
      <c r="C153" s="230"/>
      <c r="D153" s="230"/>
      <c r="E153" s="219"/>
      <c r="F153" s="219">
        <v>70000</v>
      </c>
      <c r="G153" s="219">
        <v>70000</v>
      </c>
      <c r="H153" s="219">
        <v>70000</v>
      </c>
      <c r="L153" s="240"/>
    </row>
    <row r="154" spans="1:13" x14ac:dyDescent="0.25">
      <c r="A154" s="229" t="s">
        <v>407</v>
      </c>
      <c r="B154" s="219"/>
      <c r="C154" s="230"/>
      <c r="D154" s="230"/>
      <c r="E154" s="219"/>
      <c r="F154" s="219"/>
      <c r="G154" s="219"/>
      <c r="H154" s="219"/>
      <c r="L154" s="240"/>
    </row>
    <row r="155" spans="1:13" x14ac:dyDescent="0.25">
      <c r="A155" s="229" t="s">
        <v>408</v>
      </c>
      <c r="B155" s="219"/>
      <c r="C155" s="230"/>
      <c r="D155" s="230"/>
      <c r="E155" s="219"/>
      <c r="F155" s="219"/>
      <c r="G155" s="219"/>
      <c r="H155" s="219"/>
      <c r="L155" s="240"/>
    </row>
    <row r="156" spans="1:13" x14ac:dyDescent="0.25">
      <c r="A156" s="218" t="s">
        <v>409</v>
      </c>
      <c r="B156" s="219"/>
      <c r="C156" s="220"/>
      <c r="D156" s="220"/>
      <c r="E156" s="219"/>
      <c r="F156" s="219"/>
      <c r="G156" s="219"/>
      <c r="H156" s="219"/>
    </row>
    <row r="157" spans="1:13" x14ac:dyDescent="0.25">
      <c r="A157" s="218" t="s">
        <v>410</v>
      </c>
      <c r="B157" s="219"/>
      <c r="C157" s="220"/>
      <c r="D157" s="220"/>
      <c r="E157" s="219"/>
      <c r="F157" s="219"/>
      <c r="G157" s="219"/>
      <c r="H157" s="219"/>
    </row>
    <row r="158" spans="1:13" x14ac:dyDescent="0.25">
      <c r="A158" s="218" t="s">
        <v>411</v>
      </c>
      <c r="B158" s="219"/>
      <c r="C158" s="220"/>
      <c r="D158" s="220"/>
      <c r="E158" s="219"/>
      <c r="F158" s="219"/>
      <c r="G158" s="219"/>
      <c r="H158" s="219"/>
    </row>
    <row r="159" spans="1:13" x14ac:dyDescent="0.25">
      <c r="A159" s="218" t="s">
        <v>412</v>
      </c>
      <c r="B159" s="219"/>
      <c r="C159" s="220"/>
      <c r="D159" s="220"/>
      <c r="E159" s="219"/>
      <c r="F159" s="219"/>
      <c r="G159" s="219"/>
      <c r="H159" s="219"/>
    </row>
    <row r="160" spans="1:13" x14ac:dyDescent="0.25">
      <c r="A160" s="218" t="s">
        <v>413</v>
      </c>
      <c r="B160" s="219">
        <v>44360.240000000005</v>
      </c>
      <c r="C160" s="231">
        <v>64196.82</v>
      </c>
      <c r="D160" s="231">
        <v>64196.82</v>
      </c>
      <c r="E160" s="254">
        <v>17346.689999999999</v>
      </c>
      <c r="F160" s="219"/>
      <c r="G160" s="219"/>
      <c r="H160" s="219"/>
    </row>
    <row r="161" spans="1:8" x14ac:dyDescent="0.25">
      <c r="A161" s="218" t="s">
        <v>414</v>
      </c>
      <c r="B161" s="219"/>
      <c r="C161" s="220"/>
      <c r="D161" s="220"/>
      <c r="E161" s="219"/>
      <c r="F161" s="219"/>
      <c r="G161" s="219"/>
      <c r="H161" s="219"/>
    </row>
    <row r="162" spans="1:8" x14ac:dyDescent="0.25">
      <c r="A162" s="218" t="s">
        <v>415</v>
      </c>
      <c r="B162" s="219"/>
      <c r="C162" s="220"/>
      <c r="D162" s="220"/>
      <c r="E162" s="219"/>
      <c r="F162" s="219"/>
      <c r="G162" s="219"/>
      <c r="H162" s="219"/>
    </row>
    <row r="163" spans="1:8" x14ac:dyDescent="0.25">
      <c r="A163" s="218" t="s">
        <v>416</v>
      </c>
      <c r="B163" s="219"/>
      <c r="C163" s="220"/>
      <c r="D163" s="220"/>
      <c r="E163" s="219"/>
      <c r="F163" s="219"/>
      <c r="G163" s="219"/>
      <c r="H163" s="219"/>
    </row>
    <row r="164" spans="1:8" x14ac:dyDescent="0.25">
      <c r="A164" s="218" t="s">
        <v>417</v>
      </c>
      <c r="B164" s="219"/>
      <c r="C164" s="220"/>
      <c r="D164" s="220"/>
      <c r="E164" s="219"/>
      <c r="F164" s="219"/>
      <c r="G164" s="219"/>
      <c r="H164" s="219"/>
    </row>
    <row r="165" spans="1:8" x14ac:dyDescent="0.25">
      <c r="A165" s="218" t="s">
        <v>418</v>
      </c>
      <c r="B165" s="219"/>
      <c r="C165" s="220"/>
      <c r="D165" s="220"/>
      <c r="E165" s="219"/>
      <c r="F165" s="219"/>
      <c r="G165" s="219"/>
      <c r="H165" s="219"/>
    </row>
    <row r="166" spans="1:8" x14ac:dyDescent="0.25">
      <c r="A166" s="218" t="s">
        <v>419</v>
      </c>
      <c r="B166" s="219"/>
      <c r="C166" s="220"/>
      <c r="D166" s="220"/>
      <c r="E166" s="219"/>
      <c r="F166" s="219"/>
      <c r="G166" s="219"/>
      <c r="H166" s="219"/>
    </row>
    <row r="167" spans="1:8" x14ac:dyDescent="0.25">
      <c r="A167" s="218" t="s">
        <v>420</v>
      </c>
      <c r="B167" s="219"/>
      <c r="C167" s="220"/>
      <c r="D167" s="220"/>
      <c r="E167" s="219"/>
      <c r="F167" s="219"/>
      <c r="G167" s="219"/>
      <c r="H167" s="219"/>
    </row>
    <row r="168" spans="1:8" x14ac:dyDescent="0.25">
      <c r="A168" s="218" t="s">
        <v>421</v>
      </c>
      <c r="B168" s="219"/>
      <c r="C168" s="231"/>
      <c r="D168" s="231"/>
      <c r="E168" s="219"/>
      <c r="F168" s="219"/>
      <c r="G168" s="219"/>
      <c r="H168" s="219"/>
    </row>
    <row r="169" spans="1:8" x14ac:dyDescent="0.25">
      <c r="A169" s="214" t="s">
        <v>422</v>
      </c>
      <c r="B169" s="209">
        <v>8020.84</v>
      </c>
      <c r="C169" s="255">
        <v>5804.87</v>
      </c>
      <c r="D169" s="255">
        <v>5804.87</v>
      </c>
      <c r="E169" s="217">
        <v>30000</v>
      </c>
      <c r="F169" s="217">
        <v>560000</v>
      </c>
      <c r="G169" s="217">
        <v>60000</v>
      </c>
      <c r="H169" s="217">
        <v>60000</v>
      </c>
    </row>
    <row r="170" spans="1:8" x14ac:dyDescent="0.25">
      <c r="A170" s="218" t="s">
        <v>423</v>
      </c>
      <c r="B170" s="219"/>
      <c r="C170" s="231"/>
      <c r="D170" s="231"/>
      <c r="E170" s="219"/>
      <c r="F170" s="219"/>
      <c r="G170" s="219"/>
      <c r="H170" s="219"/>
    </row>
    <row r="171" spans="1:8" x14ac:dyDescent="0.25">
      <c r="A171" s="218" t="s">
        <v>424</v>
      </c>
      <c r="B171" s="219">
        <v>484.96</v>
      </c>
      <c r="C171" s="231"/>
      <c r="D171" s="231"/>
      <c r="E171" s="219"/>
      <c r="F171" s="219"/>
      <c r="G171" s="219"/>
      <c r="H171" s="219"/>
    </row>
    <row r="172" spans="1:8" x14ac:dyDescent="0.25">
      <c r="A172" s="218" t="s">
        <v>425</v>
      </c>
      <c r="B172" s="219">
        <v>440.6</v>
      </c>
      <c r="C172" s="231"/>
      <c r="D172" s="231"/>
      <c r="E172" s="219"/>
      <c r="F172" s="219"/>
      <c r="G172" s="219"/>
      <c r="H172" s="219"/>
    </row>
    <row r="173" spans="1:8" x14ac:dyDescent="0.25">
      <c r="A173" s="218" t="s">
        <v>426</v>
      </c>
      <c r="B173" s="219">
        <v>5568.67</v>
      </c>
      <c r="C173" s="231"/>
      <c r="D173" s="231"/>
      <c r="E173" s="219">
        <v>10000</v>
      </c>
      <c r="F173" s="219">
        <v>10000</v>
      </c>
      <c r="G173" s="219">
        <v>10000</v>
      </c>
      <c r="H173" s="219">
        <v>10000</v>
      </c>
    </row>
    <row r="174" spans="1:8" x14ac:dyDescent="0.25">
      <c r="A174" s="218" t="s">
        <v>427</v>
      </c>
      <c r="B174" s="219">
        <v>1526.61</v>
      </c>
      <c r="C174" s="231"/>
      <c r="D174" s="231"/>
      <c r="E174" s="219"/>
      <c r="F174" s="219"/>
      <c r="G174" s="219"/>
      <c r="H174" s="219"/>
    </row>
    <row r="175" spans="1:8" x14ac:dyDescent="0.25">
      <c r="A175" s="218" t="s">
        <v>428</v>
      </c>
      <c r="B175" s="219"/>
      <c r="C175" s="231">
        <v>5804.87</v>
      </c>
      <c r="D175" s="231">
        <v>5804.87</v>
      </c>
      <c r="E175" s="217">
        <v>20000</v>
      </c>
      <c r="F175" s="219">
        <v>550000</v>
      </c>
      <c r="G175" s="219">
        <v>50000</v>
      </c>
      <c r="H175" s="219">
        <v>50000</v>
      </c>
    </row>
    <row r="176" spans="1:8" ht="12.75" customHeight="1" x14ac:dyDescent="0.25">
      <c r="A176" s="218" t="s">
        <v>429</v>
      </c>
      <c r="B176" s="219"/>
      <c r="C176" s="231"/>
      <c r="D176" s="231"/>
      <c r="E176" s="219"/>
      <c r="F176" s="219"/>
      <c r="G176" s="219"/>
      <c r="H176" s="219"/>
    </row>
    <row r="177" spans="1:13" s="235" customFormat="1" x14ac:dyDescent="0.25">
      <c r="A177" s="208" t="s">
        <v>430</v>
      </c>
      <c r="B177" s="209">
        <v>2636667.1599999992</v>
      </c>
      <c r="C177" s="210">
        <f t="shared" ref="C177:D177" si="0">C178+C311</f>
        <v>4435550.6000000006</v>
      </c>
      <c r="D177" s="210">
        <f t="shared" si="0"/>
        <v>4435550.6000000006</v>
      </c>
      <c r="E177" s="210">
        <v>6092685.7977333274</v>
      </c>
      <c r="F177" s="210">
        <v>7406291.7720999988</v>
      </c>
      <c r="G177" s="210">
        <v>4480418.5250666719</v>
      </c>
      <c r="H177" s="210">
        <v>2416836.4022575454</v>
      </c>
      <c r="M177" s="236"/>
    </row>
    <row r="178" spans="1:13" s="239" customFormat="1" x14ac:dyDescent="0.25">
      <c r="A178" s="208" t="s">
        <v>431</v>
      </c>
      <c r="B178" s="209">
        <v>526866.63</v>
      </c>
      <c r="C178" s="210">
        <v>333810.33999999997</v>
      </c>
      <c r="D178" s="210">
        <v>333810.33999999997</v>
      </c>
      <c r="E178" s="238">
        <v>794697.94</v>
      </c>
      <c r="F178" s="238">
        <v>998328.2333333334</v>
      </c>
      <c r="G178" s="238">
        <v>998328.2333333334</v>
      </c>
      <c r="H178" s="238">
        <v>998328.2333333334</v>
      </c>
      <c r="M178" s="207"/>
    </row>
    <row r="179" spans="1:13" x14ac:dyDescent="0.25">
      <c r="A179" s="214" t="s">
        <v>432</v>
      </c>
      <c r="B179" s="219"/>
      <c r="C179" s="216"/>
      <c r="D179" s="216"/>
      <c r="E179" s="219"/>
      <c r="F179" s="219"/>
      <c r="G179" s="219"/>
      <c r="H179" s="219"/>
    </row>
    <row r="180" spans="1:13" x14ac:dyDescent="0.25">
      <c r="A180" s="218" t="s">
        <v>433</v>
      </c>
      <c r="B180" s="219"/>
      <c r="C180" s="220"/>
      <c r="D180" s="220"/>
      <c r="E180" s="219"/>
      <c r="F180" s="219"/>
      <c r="G180" s="219"/>
      <c r="H180" s="219"/>
    </row>
    <row r="181" spans="1:13" x14ac:dyDescent="0.25">
      <c r="A181" s="229" t="s">
        <v>434</v>
      </c>
      <c r="B181" s="219"/>
      <c r="C181" s="230"/>
      <c r="D181" s="230"/>
      <c r="E181" s="219"/>
      <c r="F181" s="219"/>
      <c r="G181" s="219"/>
      <c r="H181" s="219"/>
    </row>
    <row r="182" spans="1:13" x14ac:dyDescent="0.25">
      <c r="A182" s="229" t="s">
        <v>435</v>
      </c>
      <c r="B182" s="219"/>
      <c r="C182" s="230"/>
      <c r="D182" s="230"/>
      <c r="E182" s="219"/>
      <c r="F182" s="219"/>
      <c r="G182" s="219"/>
      <c r="H182" s="219"/>
    </row>
    <row r="183" spans="1:13" x14ac:dyDescent="0.25">
      <c r="A183" s="229" t="s">
        <v>436</v>
      </c>
      <c r="B183" s="219"/>
      <c r="C183" s="230"/>
      <c r="D183" s="230"/>
      <c r="E183" s="219"/>
      <c r="F183" s="219"/>
      <c r="G183" s="219"/>
      <c r="H183" s="219"/>
    </row>
    <row r="184" spans="1:13" x14ac:dyDescent="0.25">
      <c r="A184" s="229" t="s">
        <v>437</v>
      </c>
      <c r="B184" s="219"/>
      <c r="C184" s="230"/>
      <c r="D184" s="230"/>
      <c r="E184" s="219"/>
      <c r="F184" s="219"/>
      <c r="G184" s="219"/>
      <c r="H184" s="219"/>
    </row>
    <row r="185" spans="1:13" ht="19.5" customHeight="1" x14ac:dyDescent="0.25">
      <c r="A185" s="218" t="s">
        <v>438</v>
      </c>
      <c r="B185" s="219"/>
      <c r="C185" s="220"/>
      <c r="D185" s="220"/>
      <c r="E185" s="219"/>
      <c r="F185" s="219"/>
      <c r="G185" s="219"/>
      <c r="H185" s="219"/>
    </row>
    <row r="186" spans="1:13" ht="19.5" customHeight="1" x14ac:dyDescent="0.25">
      <c r="A186" s="218" t="s">
        <v>439</v>
      </c>
      <c r="B186" s="219"/>
      <c r="C186" s="220"/>
      <c r="D186" s="220"/>
      <c r="E186" s="219"/>
      <c r="F186" s="219"/>
      <c r="G186" s="219"/>
      <c r="H186" s="219"/>
    </row>
    <row r="187" spans="1:13" x14ac:dyDescent="0.25">
      <c r="A187" s="214" t="s">
        <v>440</v>
      </c>
      <c r="B187" s="219"/>
      <c r="C187" s="216"/>
      <c r="D187" s="216"/>
      <c r="E187" s="219"/>
      <c r="F187" s="219"/>
      <c r="G187" s="219"/>
      <c r="H187" s="219"/>
    </row>
    <row r="188" spans="1:13" x14ac:dyDescent="0.25">
      <c r="A188" s="218" t="s">
        <v>441</v>
      </c>
      <c r="B188" s="219"/>
      <c r="C188" s="220"/>
      <c r="D188" s="220"/>
      <c r="E188" s="219"/>
      <c r="F188" s="219"/>
      <c r="G188" s="219"/>
      <c r="H188" s="219"/>
    </row>
    <row r="189" spans="1:13" x14ac:dyDescent="0.25">
      <c r="A189" s="218" t="s">
        <v>442</v>
      </c>
      <c r="B189" s="219"/>
      <c r="C189" s="220"/>
      <c r="D189" s="220"/>
      <c r="E189" s="219"/>
      <c r="F189" s="219"/>
      <c r="G189" s="219"/>
      <c r="H189" s="219"/>
    </row>
    <row r="190" spans="1:13" x14ac:dyDescent="0.25">
      <c r="A190" s="218" t="s">
        <v>443</v>
      </c>
      <c r="B190" s="219"/>
      <c r="C190" s="220"/>
      <c r="D190" s="220"/>
      <c r="E190" s="219"/>
      <c r="F190" s="219"/>
      <c r="G190" s="219"/>
      <c r="H190" s="219"/>
    </row>
    <row r="191" spans="1:13" ht="75" x14ac:dyDescent="0.25">
      <c r="A191" s="200" t="s">
        <v>249</v>
      </c>
      <c r="B191" s="201" t="s">
        <v>250</v>
      </c>
      <c r="C191" s="201" t="s">
        <v>389</v>
      </c>
      <c r="D191" s="201" t="s">
        <v>252</v>
      </c>
      <c r="E191" s="201" t="s">
        <v>252</v>
      </c>
      <c r="F191" s="201" t="s">
        <v>253</v>
      </c>
      <c r="G191" s="201" t="s">
        <v>254</v>
      </c>
      <c r="H191" s="201" t="s">
        <v>255</v>
      </c>
    </row>
    <row r="192" spans="1:13" x14ac:dyDescent="0.25">
      <c r="A192" s="214" t="s">
        <v>444</v>
      </c>
      <c r="B192" s="219"/>
      <c r="C192" s="216"/>
      <c r="D192" s="216"/>
      <c r="E192" s="219"/>
      <c r="F192" s="219"/>
      <c r="G192" s="219"/>
      <c r="H192" s="219"/>
    </row>
    <row r="193" spans="1:8" x14ac:dyDescent="0.25">
      <c r="A193" s="218" t="s">
        <v>445</v>
      </c>
      <c r="B193" s="219"/>
      <c r="C193" s="220"/>
      <c r="D193" s="220"/>
      <c r="E193" s="219"/>
      <c r="F193" s="219"/>
      <c r="G193" s="219"/>
      <c r="H193" s="219"/>
    </row>
    <row r="194" spans="1:8" ht="30" x14ac:dyDescent="0.25">
      <c r="A194" s="218" t="s">
        <v>446</v>
      </c>
      <c r="B194" s="219"/>
      <c r="C194" s="220"/>
      <c r="D194" s="220"/>
      <c r="E194" s="219"/>
      <c r="F194" s="219"/>
      <c r="G194" s="219"/>
      <c r="H194" s="219"/>
    </row>
    <row r="195" spans="1:8" x14ac:dyDescent="0.25">
      <c r="A195" s="218" t="s">
        <v>447</v>
      </c>
      <c r="B195" s="219"/>
      <c r="C195" s="220"/>
      <c r="D195" s="220"/>
      <c r="E195" s="219"/>
      <c r="F195" s="219"/>
      <c r="G195" s="219"/>
      <c r="H195" s="219"/>
    </row>
    <row r="196" spans="1:8" x14ac:dyDescent="0.25">
      <c r="A196" s="218" t="s">
        <v>448</v>
      </c>
      <c r="B196" s="219"/>
      <c r="C196" s="220"/>
      <c r="D196" s="220"/>
      <c r="E196" s="219"/>
      <c r="F196" s="219"/>
      <c r="G196" s="219"/>
      <c r="H196" s="219"/>
    </row>
    <row r="197" spans="1:8" x14ac:dyDescent="0.25">
      <c r="A197" s="218" t="s">
        <v>449</v>
      </c>
      <c r="B197" s="219"/>
      <c r="C197" s="220"/>
      <c r="D197" s="220"/>
      <c r="E197" s="219"/>
      <c r="F197" s="219"/>
      <c r="G197" s="219"/>
      <c r="H197" s="219"/>
    </row>
    <row r="198" spans="1:8" x14ac:dyDescent="0.25">
      <c r="A198" s="218" t="s">
        <v>450</v>
      </c>
      <c r="B198" s="219"/>
      <c r="C198" s="220"/>
      <c r="D198" s="220"/>
      <c r="E198" s="219"/>
      <c r="F198" s="219"/>
      <c r="G198" s="219"/>
      <c r="H198" s="219"/>
    </row>
    <row r="199" spans="1:8" x14ac:dyDescent="0.25">
      <c r="A199" s="218" t="s">
        <v>451</v>
      </c>
      <c r="B199" s="219"/>
      <c r="C199" s="220"/>
      <c r="D199" s="220"/>
      <c r="E199" s="219"/>
      <c r="F199" s="219"/>
      <c r="G199" s="219"/>
      <c r="H199" s="219"/>
    </row>
    <row r="200" spans="1:8" x14ac:dyDescent="0.25">
      <c r="A200" s="218" t="s">
        <v>452</v>
      </c>
      <c r="B200" s="219"/>
      <c r="C200" s="220"/>
      <c r="D200" s="220"/>
      <c r="E200" s="219"/>
      <c r="F200" s="219"/>
      <c r="G200" s="219"/>
      <c r="H200" s="219"/>
    </row>
    <row r="201" spans="1:8" x14ac:dyDescent="0.25">
      <c r="A201" s="229" t="s">
        <v>453</v>
      </c>
      <c r="B201" s="219"/>
      <c r="C201" s="230"/>
      <c r="D201" s="230"/>
      <c r="E201" s="219"/>
      <c r="F201" s="219"/>
      <c r="G201" s="219"/>
      <c r="H201" s="219"/>
    </row>
    <row r="202" spans="1:8" ht="30" x14ac:dyDescent="0.25">
      <c r="A202" s="229" t="s">
        <v>454</v>
      </c>
      <c r="B202" s="219"/>
      <c r="C202" s="230"/>
      <c r="D202" s="230"/>
      <c r="E202" s="219"/>
      <c r="F202" s="219"/>
      <c r="G202" s="219"/>
      <c r="H202" s="219"/>
    </row>
    <row r="203" spans="1:8" x14ac:dyDescent="0.25">
      <c r="A203" s="229" t="s">
        <v>455</v>
      </c>
      <c r="B203" s="219"/>
      <c r="C203" s="230"/>
      <c r="D203" s="230"/>
      <c r="E203" s="219"/>
      <c r="F203" s="219"/>
      <c r="G203" s="219"/>
      <c r="H203" s="219"/>
    </row>
    <row r="204" spans="1:8" x14ac:dyDescent="0.25">
      <c r="A204" s="229" t="s">
        <v>456</v>
      </c>
      <c r="B204" s="219"/>
      <c r="C204" s="230"/>
      <c r="D204" s="230"/>
      <c r="E204" s="219"/>
      <c r="F204" s="219"/>
      <c r="G204" s="219"/>
      <c r="H204" s="219"/>
    </row>
    <row r="205" spans="1:8" x14ac:dyDescent="0.25">
      <c r="A205" s="229" t="s">
        <v>457</v>
      </c>
      <c r="B205" s="219"/>
      <c r="C205" s="230"/>
      <c r="D205" s="230"/>
      <c r="E205" s="219"/>
      <c r="F205" s="219"/>
      <c r="G205" s="219"/>
      <c r="H205" s="219"/>
    </row>
    <row r="206" spans="1:8" x14ac:dyDescent="0.25">
      <c r="A206" s="229" t="s">
        <v>458</v>
      </c>
      <c r="B206" s="219"/>
      <c r="C206" s="230"/>
      <c r="D206" s="230"/>
      <c r="E206" s="219"/>
      <c r="F206" s="219"/>
      <c r="G206" s="219"/>
      <c r="H206" s="219"/>
    </row>
    <row r="207" spans="1:8" x14ac:dyDescent="0.25">
      <c r="A207" s="229" t="s">
        <v>459</v>
      </c>
      <c r="B207" s="219"/>
      <c r="C207" s="230"/>
      <c r="D207" s="230"/>
      <c r="E207" s="219"/>
      <c r="F207" s="219"/>
      <c r="G207" s="219"/>
      <c r="H207" s="219"/>
    </row>
    <row r="208" spans="1:8" x14ac:dyDescent="0.25">
      <c r="A208" s="229" t="s">
        <v>460</v>
      </c>
      <c r="B208" s="219"/>
      <c r="C208" s="230"/>
      <c r="D208" s="230"/>
      <c r="E208" s="219"/>
      <c r="F208" s="219"/>
      <c r="G208" s="219"/>
      <c r="H208" s="219"/>
    </row>
    <row r="209" spans="1:8" x14ac:dyDescent="0.25">
      <c r="A209" s="218" t="s">
        <v>461</v>
      </c>
      <c r="B209" s="219"/>
      <c r="C209" s="220"/>
      <c r="D209" s="220"/>
      <c r="E209" s="219"/>
      <c r="F209" s="219"/>
      <c r="G209" s="219"/>
      <c r="H209" s="219"/>
    </row>
    <row r="210" spans="1:8" ht="30" x14ac:dyDescent="0.25">
      <c r="A210" s="218" t="s">
        <v>462</v>
      </c>
      <c r="B210" s="219"/>
      <c r="C210" s="220"/>
      <c r="D210" s="220"/>
      <c r="E210" s="219"/>
      <c r="F210" s="219"/>
      <c r="G210" s="219"/>
      <c r="H210" s="219"/>
    </row>
    <row r="211" spans="1:8" x14ac:dyDescent="0.25">
      <c r="A211" s="214" t="s">
        <v>463</v>
      </c>
      <c r="B211" s="219"/>
      <c r="C211" s="220"/>
      <c r="D211" s="220"/>
      <c r="E211" s="219"/>
      <c r="F211" s="219"/>
      <c r="G211" s="219"/>
      <c r="H211" s="219"/>
    </row>
    <row r="212" spans="1:8" x14ac:dyDescent="0.25">
      <c r="A212" s="218" t="s">
        <v>464</v>
      </c>
      <c r="B212" s="219"/>
      <c r="C212" s="220"/>
      <c r="D212" s="220"/>
      <c r="E212" s="219"/>
      <c r="F212" s="219"/>
      <c r="G212" s="219"/>
      <c r="H212" s="219"/>
    </row>
    <row r="213" spans="1:8" x14ac:dyDescent="0.25">
      <c r="A213" s="218" t="s">
        <v>465</v>
      </c>
      <c r="B213" s="219"/>
      <c r="C213" s="220"/>
      <c r="D213" s="220"/>
      <c r="E213" s="219"/>
      <c r="F213" s="219"/>
      <c r="G213" s="219"/>
      <c r="H213" s="219"/>
    </row>
    <row r="214" spans="1:8" x14ac:dyDescent="0.25">
      <c r="A214" s="218" t="s">
        <v>466</v>
      </c>
      <c r="B214" s="219"/>
      <c r="C214" s="220"/>
      <c r="D214" s="220"/>
      <c r="E214" s="219"/>
      <c r="F214" s="219"/>
      <c r="G214" s="219"/>
      <c r="H214" s="219"/>
    </row>
    <row r="215" spans="1:8" x14ac:dyDescent="0.25">
      <c r="A215" s="218" t="s">
        <v>467</v>
      </c>
      <c r="B215" s="219"/>
      <c r="C215" s="220"/>
      <c r="D215" s="220"/>
      <c r="E215" s="219"/>
      <c r="F215" s="219"/>
      <c r="G215" s="219"/>
      <c r="H215" s="219"/>
    </row>
    <row r="216" spans="1:8" x14ac:dyDescent="0.25">
      <c r="A216" s="218" t="s">
        <v>468</v>
      </c>
      <c r="B216" s="219"/>
      <c r="C216" s="220"/>
      <c r="D216" s="220"/>
      <c r="E216" s="219"/>
      <c r="F216" s="219"/>
      <c r="G216" s="219"/>
      <c r="H216" s="219"/>
    </row>
    <row r="217" spans="1:8" x14ac:dyDescent="0.25">
      <c r="A217" s="214" t="s">
        <v>469</v>
      </c>
      <c r="B217" s="219"/>
      <c r="C217" s="216"/>
      <c r="D217" s="216"/>
      <c r="E217" s="219"/>
      <c r="F217" s="219"/>
      <c r="G217" s="219"/>
      <c r="H217" s="219"/>
    </row>
    <row r="218" spans="1:8" x14ac:dyDescent="0.25">
      <c r="A218" s="218" t="s">
        <v>470</v>
      </c>
      <c r="B218" s="219"/>
      <c r="C218" s="220"/>
      <c r="D218" s="220"/>
      <c r="E218" s="219"/>
      <c r="F218" s="219"/>
      <c r="G218" s="219"/>
      <c r="H218" s="219"/>
    </row>
    <row r="219" spans="1:8" x14ac:dyDescent="0.25">
      <c r="A219" s="218" t="s">
        <v>471</v>
      </c>
      <c r="B219" s="219"/>
      <c r="C219" s="220"/>
      <c r="D219" s="220"/>
      <c r="E219" s="219"/>
      <c r="F219" s="219"/>
      <c r="G219" s="219"/>
      <c r="H219" s="219"/>
    </row>
    <row r="220" spans="1:8" x14ac:dyDescent="0.25">
      <c r="A220" s="218" t="s">
        <v>472</v>
      </c>
      <c r="B220" s="219"/>
      <c r="C220" s="220"/>
      <c r="D220" s="220"/>
      <c r="E220" s="219"/>
      <c r="F220" s="219"/>
      <c r="G220" s="219"/>
      <c r="H220" s="219"/>
    </row>
    <row r="221" spans="1:8" x14ac:dyDescent="0.25">
      <c r="A221" s="218" t="s">
        <v>473</v>
      </c>
      <c r="B221" s="219"/>
      <c r="C221" s="220"/>
      <c r="D221" s="220"/>
      <c r="E221" s="219"/>
      <c r="F221" s="219"/>
      <c r="G221" s="219"/>
      <c r="H221" s="219"/>
    </row>
    <row r="222" spans="1:8" x14ac:dyDescent="0.25">
      <c r="A222" s="214" t="s">
        <v>474</v>
      </c>
      <c r="B222" s="219"/>
      <c r="C222" s="216"/>
      <c r="D222" s="216"/>
      <c r="E222" s="219"/>
      <c r="F222" s="219"/>
      <c r="G222" s="219"/>
      <c r="H222" s="219"/>
    </row>
    <row r="223" spans="1:8" x14ac:dyDescent="0.25">
      <c r="A223" s="218" t="s">
        <v>475</v>
      </c>
      <c r="B223" s="219"/>
      <c r="C223" s="220"/>
      <c r="D223" s="220"/>
      <c r="E223" s="219"/>
      <c r="F223" s="219"/>
      <c r="G223" s="219"/>
      <c r="H223" s="219"/>
    </row>
    <row r="224" spans="1:8" x14ac:dyDescent="0.25">
      <c r="A224" s="218" t="s">
        <v>476</v>
      </c>
      <c r="B224" s="219"/>
      <c r="C224" s="220"/>
      <c r="D224" s="220"/>
      <c r="E224" s="219"/>
      <c r="F224" s="219"/>
      <c r="G224" s="219"/>
      <c r="H224" s="219"/>
    </row>
    <row r="225" spans="1:8" x14ac:dyDescent="0.25">
      <c r="A225" s="218" t="s">
        <v>477</v>
      </c>
      <c r="B225" s="219"/>
      <c r="C225" s="220"/>
      <c r="D225" s="220"/>
      <c r="E225" s="219"/>
      <c r="F225" s="219"/>
      <c r="G225" s="219"/>
      <c r="H225" s="219"/>
    </row>
    <row r="226" spans="1:8" x14ac:dyDescent="0.25">
      <c r="A226" s="218" t="s">
        <v>478</v>
      </c>
      <c r="B226" s="219"/>
      <c r="C226" s="220"/>
      <c r="D226" s="220"/>
      <c r="E226" s="219"/>
      <c r="F226" s="219"/>
      <c r="G226" s="219"/>
      <c r="H226" s="219"/>
    </row>
    <row r="227" spans="1:8" x14ac:dyDescent="0.25">
      <c r="A227" s="214" t="s">
        <v>479</v>
      </c>
      <c r="B227" s="219"/>
      <c r="C227" s="216"/>
      <c r="D227" s="216"/>
      <c r="E227" s="219"/>
      <c r="F227" s="219"/>
      <c r="G227" s="219"/>
      <c r="H227" s="219"/>
    </row>
    <row r="228" spans="1:8" x14ac:dyDescent="0.25">
      <c r="A228" s="218" t="s">
        <v>480</v>
      </c>
      <c r="B228" s="219"/>
      <c r="C228" s="220"/>
      <c r="D228" s="220"/>
      <c r="E228" s="219"/>
      <c r="F228" s="219"/>
      <c r="G228" s="219"/>
      <c r="H228" s="219"/>
    </row>
    <row r="229" spans="1:8" x14ac:dyDescent="0.25">
      <c r="A229" s="218" t="s">
        <v>481</v>
      </c>
      <c r="B229" s="219"/>
      <c r="C229" s="220"/>
      <c r="D229" s="220"/>
      <c r="E229" s="219"/>
      <c r="F229" s="219"/>
      <c r="G229" s="219"/>
      <c r="H229" s="219"/>
    </row>
    <row r="230" spans="1:8" x14ac:dyDescent="0.25">
      <c r="A230" s="218" t="s">
        <v>482</v>
      </c>
      <c r="B230" s="219"/>
      <c r="C230" s="220"/>
      <c r="D230" s="220"/>
      <c r="E230" s="219"/>
      <c r="F230" s="219"/>
      <c r="G230" s="219"/>
      <c r="H230" s="219"/>
    </row>
    <row r="231" spans="1:8" x14ac:dyDescent="0.25">
      <c r="A231" s="218" t="s">
        <v>483</v>
      </c>
      <c r="B231" s="219"/>
      <c r="C231" s="220"/>
      <c r="D231" s="220"/>
      <c r="E231" s="219"/>
      <c r="F231" s="219"/>
      <c r="G231" s="219"/>
      <c r="H231" s="219"/>
    </row>
    <row r="232" spans="1:8" x14ac:dyDescent="0.25">
      <c r="A232" s="229" t="s">
        <v>484</v>
      </c>
      <c r="B232" s="219"/>
      <c r="C232" s="230"/>
      <c r="D232" s="230"/>
      <c r="E232" s="219"/>
      <c r="F232" s="219"/>
      <c r="G232" s="219"/>
      <c r="H232" s="219"/>
    </row>
    <row r="233" spans="1:8" x14ac:dyDescent="0.25">
      <c r="A233" s="229" t="s">
        <v>485</v>
      </c>
      <c r="B233" s="219"/>
      <c r="C233" s="230"/>
      <c r="D233" s="230"/>
      <c r="E233" s="219"/>
      <c r="F233" s="219"/>
      <c r="G233" s="219"/>
      <c r="H233" s="219"/>
    </row>
    <row r="234" spans="1:8" x14ac:dyDescent="0.25">
      <c r="A234" s="229" t="s">
        <v>486</v>
      </c>
      <c r="B234" s="219"/>
      <c r="C234" s="230"/>
      <c r="D234" s="230"/>
      <c r="E234" s="219"/>
      <c r="F234" s="219"/>
      <c r="G234" s="219"/>
      <c r="H234" s="219"/>
    </row>
    <row r="235" spans="1:8" x14ac:dyDescent="0.25">
      <c r="A235" s="229" t="s">
        <v>487</v>
      </c>
      <c r="B235" s="219"/>
      <c r="C235" s="230"/>
      <c r="D235" s="230"/>
      <c r="E235" s="219"/>
      <c r="F235" s="219"/>
      <c r="G235" s="219"/>
      <c r="H235" s="219"/>
    </row>
    <row r="236" spans="1:8" x14ac:dyDescent="0.25">
      <c r="A236" s="218" t="s">
        <v>488</v>
      </c>
      <c r="B236" s="219"/>
      <c r="C236" s="220"/>
      <c r="D236" s="220"/>
      <c r="E236" s="219"/>
      <c r="F236" s="219"/>
      <c r="G236" s="219"/>
      <c r="H236" s="219"/>
    </row>
    <row r="237" spans="1:8" x14ac:dyDescent="0.25">
      <c r="A237" s="214" t="s">
        <v>489</v>
      </c>
      <c r="B237" s="219"/>
      <c r="C237" s="216"/>
      <c r="D237" s="216"/>
      <c r="E237" s="219"/>
      <c r="F237" s="219"/>
      <c r="G237" s="219"/>
      <c r="H237" s="219"/>
    </row>
    <row r="238" spans="1:8" x14ac:dyDescent="0.25">
      <c r="A238" s="218" t="s">
        <v>490</v>
      </c>
      <c r="B238" s="219"/>
      <c r="C238" s="220"/>
      <c r="D238" s="220"/>
      <c r="E238" s="219"/>
      <c r="F238" s="219"/>
      <c r="G238" s="219"/>
      <c r="H238" s="219"/>
    </row>
    <row r="239" spans="1:8" x14ac:dyDescent="0.25">
      <c r="A239" s="218" t="s">
        <v>491</v>
      </c>
      <c r="B239" s="219"/>
      <c r="C239" s="220"/>
      <c r="D239" s="220"/>
      <c r="E239" s="219"/>
      <c r="F239" s="219"/>
      <c r="G239" s="219"/>
      <c r="H239" s="219"/>
    </row>
    <row r="240" spans="1:8" x14ac:dyDescent="0.25">
      <c r="A240" s="218" t="s">
        <v>492</v>
      </c>
      <c r="B240" s="219"/>
      <c r="C240" s="220"/>
      <c r="D240" s="220"/>
      <c r="E240" s="219"/>
      <c r="F240" s="219"/>
      <c r="G240" s="219"/>
      <c r="H240" s="219"/>
    </row>
    <row r="241" spans="1:8" x14ac:dyDescent="0.25">
      <c r="A241" s="218" t="s">
        <v>493</v>
      </c>
      <c r="B241" s="219"/>
      <c r="C241" s="220"/>
      <c r="D241" s="220"/>
      <c r="E241" s="219"/>
      <c r="F241" s="219"/>
      <c r="G241" s="219"/>
      <c r="H241" s="219"/>
    </row>
    <row r="242" spans="1:8" x14ac:dyDescent="0.25">
      <c r="A242" s="218" t="s">
        <v>494</v>
      </c>
      <c r="B242" s="219"/>
      <c r="C242" s="220"/>
      <c r="D242" s="220"/>
      <c r="E242" s="219"/>
      <c r="F242" s="219"/>
      <c r="G242" s="219"/>
      <c r="H242" s="219"/>
    </row>
    <row r="243" spans="1:8" x14ac:dyDescent="0.25">
      <c r="A243" s="214" t="s">
        <v>495</v>
      </c>
      <c r="B243" s="219"/>
      <c r="C243" s="216"/>
      <c r="D243" s="216"/>
      <c r="E243" s="219"/>
      <c r="F243" s="219"/>
      <c r="G243" s="219"/>
      <c r="H243" s="219"/>
    </row>
    <row r="244" spans="1:8" x14ac:dyDescent="0.25">
      <c r="A244" s="218" t="s">
        <v>496</v>
      </c>
      <c r="B244" s="219"/>
      <c r="C244" s="220"/>
      <c r="D244" s="220"/>
      <c r="E244" s="219"/>
      <c r="F244" s="219"/>
      <c r="G244" s="219"/>
      <c r="H244" s="219"/>
    </row>
    <row r="245" spans="1:8" x14ac:dyDescent="0.25">
      <c r="A245" s="218" t="s">
        <v>497</v>
      </c>
      <c r="B245" s="219"/>
      <c r="C245" s="220"/>
      <c r="D245" s="220"/>
      <c r="E245" s="219"/>
      <c r="F245" s="219"/>
      <c r="G245" s="219"/>
      <c r="H245" s="219"/>
    </row>
    <row r="246" spans="1:8" x14ac:dyDescent="0.25">
      <c r="A246" s="218" t="s">
        <v>498</v>
      </c>
      <c r="B246" s="219"/>
      <c r="C246" s="220"/>
      <c r="D246" s="220"/>
      <c r="E246" s="219"/>
      <c r="F246" s="219"/>
      <c r="G246" s="219"/>
      <c r="H246" s="219"/>
    </row>
    <row r="247" spans="1:8" x14ac:dyDescent="0.25">
      <c r="A247" s="218" t="s">
        <v>499</v>
      </c>
      <c r="B247" s="219"/>
      <c r="C247" s="220"/>
      <c r="D247" s="220"/>
      <c r="E247" s="219"/>
      <c r="F247" s="219"/>
      <c r="G247" s="219"/>
      <c r="H247" s="219"/>
    </row>
    <row r="248" spans="1:8" x14ac:dyDescent="0.25">
      <c r="A248" s="218" t="s">
        <v>500</v>
      </c>
      <c r="B248" s="219"/>
      <c r="C248" s="220"/>
      <c r="D248" s="220"/>
      <c r="E248" s="219"/>
      <c r="F248" s="219"/>
      <c r="G248" s="219"/>
      <c r="H248" s="219"/>
    </row>
    <row r="249" spans="1:8" x14ac:dyDescent="0.25">
      <c r="A249" s="218" t="s">
        <v>501</v>
      </c>
      <c r="B249" s="219"/>
      <c r="C249" s="220"/>
      <c r="D249" s="220"/>
      <c r="E249" s="219"/>
      <c r="F249" s="219"/>
      <c r="G249" s="219"/>
      <c r="H249" s="219"/>
    </row>
    <row r="250" spans="1:8" x14ac:dyDescent="0.25">
      <c r="A250" s="214" t="s">
        <v>502</v>
      </c>
      <c r="B250" s="219"/>
      <c r="C250" s="216"/>
      <c r="D250" s="216"/>
      <c r="E250" s="219"/>
      <c r="F250" s="219"/>
      <c r="G250" s="219"/>
      <c r="H250" s="219"/>
    </row>
    <row r="251" spans="1:8" x14ac:dyDescent="0.25">
      <c r="A251" s="218" t="s">
        <v>503</v>
      </c>
      <c r="B251" s="219"/>
      <c r="C251" s="220"/>
      <c r="D251" s="220"/>
      <c r="E251" s="219"/>
      <c r="F251" s="219"/>
      <c r="G251" s="219"/>
      <c r="H251" s="219"/>
    </row>
    <row r="252" spans="1:8" x14ac:dyDescent="0.25">
      <c r="A252" s="218" t="s">
        <v>504</v>
      </c>
      <c r="B252" s="219"/>
      <c r="C252" s="220"/>
      <c r="D252" s="220"/>
      <c r="E252" s="219"/>
      <c r="F252" s="219"/>
      <c r="G252" s="219"/>
      <c r="H252" s="219"/>
    </row>
    <row r="253" spans="1:8" x14ac:dyDescent="0.25">
      <c r="A253" s="218" t="s">
        <v>505</v>
      </c>
      <c r="B253" s="219"/>
      <c r="C253" s="220"/>
      <c r="D253" s="220"/>
      <c r="E253" s="219"/>
      <c r="F253" s="219"/>
      <c r="G253" s="219"/>
      <c r="H253" s="219"/>
    </row>
    <row r="254" spans="1:8" x14ac:dyDescent="0.25">
      <c r="A254" s="218" t="s">
        <v>506</v>
      </c>
      <c r="B254" s="219"/>
      <c r="C254" s="220"/>
      <c r="D254" s="220"/>
      <c r="E254" s="219"/>
      <c r="F254" s="219"/>
      <c r="G254" s="219"/>
      <c r="H254" s="219"/>
    </row>
    <row r="255" spans="1:8" x14ac:dyDescent="0.25">
      <c r="A255" s="218" t="s">
        <v>507</v>
      </c>
      <c r="B255" s="219"/>
      <c r="C255" s="220"/>
      <c r="D255" s="220"/>
      <c r="E255" s="219"/>
      <c r="F255" s="219"/>
      <c r="G255" s="219"/>
      <c r="H255" s="219"/>
    </row>
    <row r="256" spans="1:8" x14ac:dyDescent="0.25">
      <c r="A256" s="214" t="s">
        <v>508</v>
      </c>
      <c r="B256" s="219"/>
      <c r="C256" s="216"/>
      <c r="D256" s="216"/>
      <c r="E256" s="219"/>
      <c r="F256" s="219"/>
      <c r="G256" s="219"/>
      <c r="H256" s="219"/>
    </row>
    <row r="257" spans="1:8" x14ac:dyDescent="0.25">
      <c r="A257" s="218" t="s">
        <v>509</v>
      </c>
      <c r="B257" s="219"/>
      <c r="C257" s="220"/>
      <c r="D257" s="220"/>
      <c r="E257" s="219"/>
      <c r="F257" s="219"/>
      <c r="G257" s="219"/>
      <c r="H257" s="219"/>
    </row>
    <row r="258" spans="1:8" x14ac:dyDescent="0.25">
      <c r="A258" s="218" t="s">
        <v>510</v>
      </c>
      <c r="B258" s="219"/>
      <c r="C258" s="220"/>
      <c r="D258" s="220"/>
      <c r="E258" s="219"/>
      <c r="F258" s="219"/>
      <c r="G258" s="219"/>
      <c r="H258" s="219"/>
    </row>
    <row r="259" spans="1:8" x14ac:dyDescent="0.25">
      <c r="A259" s="218" t="s">
        <v>511</v>
      </c>
      <c r="B259" s="219"/>
      <c r="C259" s="220"/>
      <c r="D259" s="220"/>
      <c r="E259" s="219"/>
      <c r="F259" s="219"/>
      <c r="G259" s="219"/>
      <c r="H259" s="219"/>
    </row>
    <row r="260" spans="1:8" x14ac:dyDescent="0.25">
      <c r="A260" s="218" t="s">
        <v>512</v>
      </c>
      <c r="B260" s="219"/>
      <c r="C260" s="220"/>
      <c r="D260" s="220"/>
      <c r="E260" s="219"/>
      <c r="F260" s="219"/>
      <c r="G260" s="219"/>
      <c r="H260" s="219"/>
    </row>
    <row r="261" spans="1:8" ht="75" x14ac:dyDescent="0.25">
      <c r="A261" s="200" t="s">
        <v>249</v>
      </c>
      <c r="B261" s="201" t="s">
        <v>250</v>
      </c>
      <c r="C261" s="201" t="s">
        <v>389</v>
      </c>
      <c r="D261" s="201" t="s">
        <v>252</v>
      </c>
      <c r="E261" s="201" t="s">
        <v>513</v>
      </c>
      <c r="F261" s="201" t="s">
        <v>253</v>
      </c>
      <c r="G261" s="201" t="s">
        <v>254</v>
      </c>
      <c r="H261" s="201" t="s">
        <v>255</v>
      </c>
    </row>
    <row r="262" spans="1:8" x14ac:dyDescent="0.25">
      <c r="A262" s="214" t="s">
        <v>514</v>
      </c>
      <c r="B262" s="219"/>
      <c r="C262" s="216"/>
      <c r="D262" s="216"/>
      <c r="E262" s="219"/>
      <c r="F262" s="219"/>
      <c r="G262" s="219"/>
      <c r="H262" s="219"/>
    </row>
    <row r="263" spans="1:8" x14ac:dyDescent="0.25">
      <c r="A263" s="218" t="s">
        <v>515</v>
      </c>
      <c r="B263" s="219"/>
      <c r="C263" s="220"/>
      <c r="D263" s="220"/>
      <c r="E263" s="219"/>
      <c r="F263" s="219"/>
      <c r="G263" s="219"/>
      <c r="H263" s="219"/>
    </row>
    <row r="264" spans="1:8" x14ac:dyDescent="0.25">
      <c r="A264" s="218" t="s">
        <v>516</v>
      </c>
      <c r="B264" s="219"/>
      <c r="C264" s="220"/>
      <c r="D264" s="220"/>
      <c r="E264" s="219"/>
      <c r="F264" s="219"/>
      <c r="G264" s="219"/>
      <c r="H264" s="219"/>
    </row>
    <row r="265" spans="1:8" x14ac:dyDescent="0.25">
      <c r="A265" s="218" t="s">
        <v>517</v>
      </c>
      <c r="B265" s="219"/>
      <c r="C265" s="220"/>
      <c r="D265" s="220"/>
      <c r="E265" s="219"/>
      <c r="F265" s="219"/>
      <c r="G265" s="219"/>
      <c r="H265" s="219"/>
    </row>
    <row r="266" spans="1:8" x14ac:dyDescent="0.25">
      <c r="A266" s="218" t="s">
        <v>518</v>
      </c>
      <c r="B266" s="219"/>
      <c r="C266" s="220"/>
      <c r="D266" s="220"/>
      <c r="E266" s="219"/>
      <c r="F266" s="219"/>
      <c r="G266" s="219"/>
      <c r="H266" s="219"/>
    </row>
    <row r="267" spans="1:8" ht="30" x14ac:dyDescent="0.25">
      <c r="A267" s="218" t="s">
        <v>519</v>
      </c>
      <c r="B267" s="219"/>
      <c r="C267" s="220"/>
      <c r="D267" s="220"/>
      <c r="E267" s="219"/>
      <c r="F267" s="219"/>
      <c r="G267" s="219"/>
      <c r="H267" s="219"/>
    </row>
    <row r="268" spans="1:8" x14ac:dyDescent="0.25">
      <c r="A268" s="218" t="s">
        <v>520</v>
      </c>
      <c r="B268" s="219"/>
      <c r="C268" s="220"/>
      <c r="D268" s="220"/>
      <c r="E268" s="219"/>
      <c r="F268" s="219"/>
      <c r="G268" s="219"/>
      <c r="H268" s="219"/>
    </row>
    <row r="269" spans="1:8" x14ac:dyDescent="0.25">
      <c r="A269" s="218" t="s">
        <v>521</v>
      </c>
      <c r="B269" s="219"/>
      <c r="C269" s="220"/>
      <c r="D269" s="220"/>
      <c r="E269" s="219"/>
      <c r="F269" s="219"/>
      <c r="G269" s="219"/>
      <c r="H269" s="219"/>
    </row>
    <row r="270" spans="1:8" x14ac:dyDescent="0.25">
      <c r="A270" s="218" t="s">
        <v>522</v>
      </c>
      <c r="B270" s="219"/>
      <c r="C270" s="220"/>
      <c r="D270" s="220"/>
      <c r="E270" s="219"/>
      <c r="F270" s="219"/>
      <c r="G270" s="219"/>
      <c r="H270" s="219"/>
    </row>
    <row r="271" spans="1:8" x14ac:dyDescent="0.25">
      <c r="A271" s="214" t="s">
        <v>523</v>
      </c>
      <c r="B271" s="219"/>
      <c r="C271" s="216"/>
      <c r="D271" s="216"/>
      <c r="E271" s="219"/>
      <c r="F271" s="219"/>
      <c r="G271" s="219"/>
      <c r="H271" s="219"/>
    </row>
    <row r="272" spans="1:8" x14ac:dyDescent="0.25">
      <c r="A272" s="218" t="s">
        <v>524</v>
      </c>
      <c r="B272" s="219"/>
      <c r="C272" s="220"/>
      <c r="D272" s="220"/>
      <c r="E272" s="219"/>
      <c r="F272" s="219"/>
      <c r="G272" s="219"/>
      <c r="H272" s="219"/>
    </row>
    <row r="273" spans="1:24" x14ac:dyDescent="0.25">
      <c r="A273" s="218" t="s">
        <v>525</v>
      </c>
      <c r="B273" s="219"/>
      <c r="C273" s="220"/>
      <c r="D273" s="220"/>
      <c r="E273" s="219"/>
      <c r="F273" s="219"/>
      <c r="G273" s="219"/>
      <c r="H273" s="219"/>
    </row>
    <row r="274" spans="1:24" x14ac:dyDescent="0.25">
      <c r="A274" s="218" t="s">
        <v>526</v>
      </c>
      <c r="B274" s="231"/>
      <c r="C274" s="220"/>
      <c r="D274" s="220"/>
      <c r="E274" s="219"/>
      <c r="F274" s="219"/>
      <c r="G274" s="219"/>
      <c r="H274" s="219"/>
    </row>
    <row r="275" spans="1:24" ht="30" x14ac:dyDescent="0.25">
      <c r="A275" s="256" t="s">
        <v>527</v>
      </c>
      <c r="B275" s="231"/>
      <c r="C275" s="220"/>
      <c r="D275" s="220"/>
      <c r="E275" s="231"/>
      <c r="F275" s="231"/>
      <c r="G275" s="231"/>
      <c r="H275" s="231"/>
      <c r="I275" s="257"/>
      <c r="J275" s="257"/>
      <c r="K275" s="257"/>
      <c r="L275" s="257"/>
      <c r="M275" s="258"/>
      <c r="N275" s="257"/>
      <c r="O275" s="257"/>
      <c r="P275" s="257"/>
      <c r="Q275" s="257"/>
      <c r="R275" s="257"/>
      <c r="S275" s="257"/>
      <c r="T275" s="257"/>
      <c r="U275" s="257"/>
      <c r="V275" s="257"/>
      <c r="W275" s="257"/>
      <c r="X275" s="259"/>
    </row>
    <row r="276" spans="1:24" ht="30" x14ac:dyDescent="0.25">
      <c r="A276" s="256" t="s">
        <v>528</v>
      </c>
      <c r="B276" s="219"/>
      <c r="C276" s="220"/>
      <c r="D276" s="220"/>
      <c r="E276" s="231"/>
      <c r="F276" s="231"/>
      <c r="G276" s="231"/>
      <c r="H276" s="231"/>
      <c r="I276" s="257"/>
      <c r="J276" s="257"/>
      <c r="K276" s="257"/>
      <c r="L276" s="257"/>
      <c r="M276" s="258"/>
      <c r="N276" s="257"/>
      <c r="O276" s="257"/>
      <c r="P276" s="257"/>
      <c r="Q276" s="257"/>
      <c r="R276" s="257"/>
      <c r="S276" s="257"/>
      <c r="T276" s="257"/>
      <c r="U276" s="257"/>
      <c r="V276" s="257"/>
      <c r="W276" s="257"/>
      <c r="X276" s="259"/>
    </row>
    <row r="277" spans="1:24" x14ac:dyDescent="0.25">
      <c r="A277" s="218" t="s">
        <v>529</v>
      </c>
      <c r="B277" s="231"/>
      <c r="C277" s="220"/>
      <c r="D277" s="220"/>
      <c r="E277" s="219"/>
      <c r="F277" s="219"/>
      <c r="G277" s="219"/>
      <c r="H277" s="219"/>
    </row>
    <row r="278" spans="1:24" ht="30" x14ac:dyDescent="0.25">
      <c r="A278" s="256" t="s">
        <v>530</v>
      </c>
      <c r="B278" s="219"/>
      <c r="C278" s="220"/>
      <c r="D278" s="220"/>
      <c r="E278" s="231"/>
      <c r="F278" s="231"/>
      <c r="G278" s="231"/>
      <c r="H278" s="231"/>
      <c r="I278" s="257"/>
      <c r="J278" s="257"/>
      <c r="K278" s="257"/>
      <c r="L278" s="257"/>
      <c r="M278" s="258"/>
      <c r="N278" s="257"/>
      <c r="O278" s="257"/>
      <c r="P278" s="257"/>
      <c r="Q278" s="257"/>
      <c r="R278" s="257"/>
      <c r="S278" s="257"/>
      <c r="T278" s="257"/>
      <c r="U278" s="257"/>
      <c r="V278" s="257"/>
      <c r="W278" s="257"/>
      <c r="X278" s="259"/>
    </row>
    <row r="279" spans="1:24" s="239" customFormat="1" x14ac:dyDescent="0.25">
      <c r="A279" s="214" t="s">
        <v>531</v>
      </c>
      <c r="B279" s="209"/>
      <c r="C279" s="216"/>
      <c r="D279" s="216"/>
      <c r="E279" s="209">
        <v>455015.3</v>
      </c>
      <c r="F279" s="209">
        <v>848328.2333333334</v>
      </c>
      <c r="G279" s="209">
        <v>848328.2333333334</v>
      </c>
      <c r="H279" s="209">
        <v>848328.2333333334</v>
      </c>
      <c r="M279" s="207"/>
    </row>
    <row r="280" spans="1:24" x14ac:dyDescent="0.25">
      <c r="A280" s="218" t="s">
        <v>532</v>
      </c>
      <c r="B280" s="219"/>
      <c r="C280" s="220"/>
      <c r="D280" s="220"/>
      <c r="E280" s="219"/>
      <c r="F280" s="219"/>
      <c r="G280" s="219"/>
      <c r="H280" s="219"/>
    </row>
    <row r="281" spans="1:24" x14ac:dyDescent="0.25">
      <c r="A281" s="218" t="s">
        <v>533</v>
      </c>
      <c r="B281" s="219"/>
      <c r="C281" s="220"/>
      <c r="D281" s="220"/>
      <c r="E281" s="219"/>
      <c r="F281" s="219"/>
      <c r="G281" s="219"/>
      <c r="H281" s="219"/>
    </row>
    <row r="282" spans="1:24" x14ac:dyDescent="0.25">
      <c r="A282" s="218" t="s">
        <v>534</v>
      </c>
      <c r="B282" s="219"/>
      <c r="C282" s="220"/>
      <c r="D282" s="220"/>
      <c r="E282" s="219"/>
      <c r="F282" s="219"/>
      <c r="G282" s="219"/>
      <c r="H282" s="219"/>
    </row>
    <row r="283" spans="1:24" x14ac:dyDescent="0.25">
      <c r="A283" s="218" t="s">
        <v>535</v>
      </c>
      <c r="B283" s="219"/>
      <c r="C283" s="220"/>
      <c r="D283" s="220"/>
      <c r="E283" s="219"/>
      <c r="F283" s="219"/>
      <c r="G283" s="219"/>
      <c r="H283" s="219"/>
    </row>
    <row r="284" spans="1:24" x14ac:dyDescent="0.25">
      <c r="A284" s="218" t="s">
        <v>536</v>
      </c>
      <c r="B284" s="219"/>
      <c r="C284" s="220"/>
      <c r="D284" s="220"/>
      <c r="E284" s="219">
        <v>455015.3</v>
      </c>
      <c r="F284" s="219">
        <v>848328.2333333334</v>
      </c>
      <c r="G284" s="219">
        <v>848328.2333333334</v>
      </c>
      <c r="H284" s="219">
        <v>848328.2333333334</v>
      </c>
    </row>
    <row r="285" spans="1:24" x14ac:dyDescent="0.25">
      <c r="A285" s="218" t="s">
        <v>537</v>
      </c>
      <c r="B285" s="219"/>
      <c r="C285" s="220"/>
      <c r="D285" s="220"/>
      <c r="E285" s="219"/>
      <c r="F285" s="219"/>
      <c r="G285" s="219"/>
      <c r="H285" s="219"/>
    </row>
    <row r="286" spans="1:24" x14ac:dyDescent="0.25">
      <c r="A286" s="218" t="s">
        <v>538</v>
      </c>
      <c r="B286" s="209"/>
      <c r="C286" s="220"/>
      <c r="D286" s="220"/>
      <c r="E286" s="219"/>
      <c r="F286" s="219"/>
      <c r="G286" s="219"/>
      <c r="H286" s="219"/>
    </row>
    <row r="287" spans="1:24" s="239" customFormat="1" x14ac:dyDescent="0.25">
      <c r="A287" s="214" t="s">
        <v>539</v>
      </c>
      <c r="B287" s="217">
        <v>526024.63</v>
      </c>
      <c r="C287" s="216">
        <v>306995.33999999997</v>
      </c>
      <c r="D287" s="216">
        <v>306995.33999999997</v>
      </c>
      <c r="E287" s="216">
        <v>324025.32</v>
      </c>
      <c r="F287" s="216">
        <v>150000</v>
      </c>
      <c r="G287" s="216">
        <v>150000</v>
      </c>
      <c r="H287" s="216">
        <v>150000</v>
      </c>
      <c r="M287" s="207"/>
    </row>
    <row r="288" spans="1:24" x14ac:dyDescent="0.25">
      <c r="A288" s="218" t="s">
        <v>540</v>
      </c>
      <c r="B288" s="219"/>
      <c r="C288" s="220"/>
      <c r="D288" s="220"/>
      <c r="E288" s="220"/>
      <c r="F288" s="219"/>
      <c r="G288" s="219"/>
      <c r="H288" s="219"/>
    </row>
    <row r="289" spans="1:24" x14ac:dyDescent="0.25">
      <c r="A289" s="218" t="s">
        <v>541</v>
      </c>
      <c r="B289" s="219">
        <v>48800</v>
      </c>
      <c r="C289" s="220"/>
      <c r="D289" s="220"/>
      <c r="E289" s="220"/>
      <c r="F289" s="219"/>
      <c r="G289" s="219"/>
      <c r="H289" s="219"/>
    </row>
    <row r="290" spans="1:24" x14ac:dyDescent="0.25">
      <c r="A290" s="218" t="s">
        <v>542</v>
      </c>
      <c r="B290" s="219">
        <v>322039.96000000002</v>
      </c>
      <c r="C290" s="220">
        <v>48442.67</v>
      </c>
      <c r="D290" s="220">
        <v>48442.67</v>
      </c>
      <c r="E290" s="220">
        <v>103368</v>
      </c>
      <c r="F290" s="220">
        <v>150000</v>
      </c>
      <c r="G290" s="220">
        <v>150000</v>
      </c>
      <c r="H290" s="220">
        <v>150000</v>
      </c>
    </row>
    <row r="291" spans="1:24" x14ac:dyDescent="0.25">
      <c r="A291" s="229" t="s">
        <v>543</v>
      </c>
      <c r="B291" s="219"/>
      <c r="C291" s="230"/>
      <c r="D291" s="230"/>
      <c r="E291" s="230"/>
      <c r="F291" s="219"/>
      <c r="G291" s="219"/>
      <c r="H291" s="219"/>
    </row>
    <row r="292" spans="1:24" x14ac:dyDescent="0.25">
      <c r="A292" s="229" t="s">
        <v>544</v>
      </c>
      <c r="B292" s="219">
        <v>322039.96000000002</v>
      </c>
      <c r="C292" s="230">
        <v>103368</v>
      </c>
      <c r="D292" s="230">
        <v>103368</v>
      </c>
      <c r="E292" s="230">
        <v>103368</v>
      </c>
      <c r="F292" s="219">
        <v>150000</v>
      </c>
      <c r="G292" s="219">
        <v>150000</v>
      </c>
      <c r="H292" s="219">
        <v>150000</v>
      </c>
    </row>
    <row r="293" spans="1:24" x14ac:dyDescent="0.25">
      <c r="A293" s="229" t="s">
        <v>545</v>
      </c>
      <c r="B293" s="219"/>
      <c r="C293" s="230"/>
      <c r="D293" s="230"/>
      <c r="E293" s="230"/>
      <c r="F293" s="219"/>
      <c r="G293" s="219"/>
      <c r="H293" s="219"/>
    </row>
    <row r="294" spans="1:24" x14ac:dyDescent="0.25">
      <c r="A294" s="229" t="s">
        <v>546</v>
      </c>
      <c r="B294" s="219"/>
      <c r="C294" s="230"/>
      <c r="D294" s="230"/>
      <c r="E294" s="230"/>
      <c r="F294" s="219"/>
      <c r="G294" s="219"/>
      <c r="H294" s="219"/>
    </row>
    <row r="295" spans="1:24" x14ac:dyDescent="0.25">
      <c r="A295" s="229" t="s">
        <v>547</v>
      </c>
      <c r="B295" s="219"/>
      <c r="C295" s="230"/>
      <c r="D295" s="230"/>
      <c r="E295" s="230"/>
      <c r="F295" s="219"/>
      <c r="G295" s="219"/>
      <c r="H295" s="219"/>
    </row>
    <row r="296" spans="1:24" x14ac:dyDescent="0.25">
      <c r="A296" s="229" t="s">
        <v>548</v>
      </c>
      <c r="B296" s="260"/>
      <c r="C296" s="230"/>
      <c r="D296" s="230"/>
      <c r="E296" s="230"/>
      <c r="F296" s="219"/>
      <c r="G296" s="219"/>
      <c r="H296" s="219"/>
    </row>
    <row r="297" spans="1:24" s="227" customFormat="1" x14ac:dyDescent="0.25">
      <c r="A297" s="218" t="s">
        <v>549</v>
      </c>
      <c r="B297" s="261">
        <v>155184.67000000001</v>
      </c>
      <c r="C297" s="220">
        <v>155184.67000000001</v>
      </c>
      <c r="D297" s="220">
        <v>155184.67000000001</v>
      </c>
      <c r="E297" s="220">
        <v>220657.32</v>
      </c>
      <c r="F297" s="260"/>
      <c r="G297" s="260"/>
      <c r="H297" s="260"/>
      <c r="M297" s="228"/>
    </row>
    <row r="298" spans="1:24" x14ac:dyDescent="0.25">
      <c r="A298" s="229" t="s">
        <v>550</v>
      </c>
      <c r="B298" s="219">
        <v>155184.67000000001</v>
      </c>
      <c r="C298" s="230">
        <f>101616.19+53568.48</f>
        <v>155184.67000000001</v>
      </c>
      <c r="D298" s="230">
        <f>101616.19+53568.48</f>
        <v>155184.67000000001</v>
      </c>
      <c r="E298" s="230">
        <v>205000</v>
      </c>
      <c r="F298" s="261"/>
      <c r="G298" s="261"/>
      <c r="H298" s="261"/>
    </row>
    <row r="299" spans="1:24" x14ac:dyDescent="0.25">
      <c r="A299" s="229" t="s">
        <v>551</v>
      </c>
      <c r="B299" s="219"/>
      <c r="C299" s="230"/>
      <c r="D299" s="230"/>
      <c r="E299" s="219"/>
      <c r="F299" s="219"/>
      <c r="G299" s="219"/>
      <c r="H299" s="219"/>
    </row>
    <row r="300" spans="1:24" x14ac:dyDescent="0.25">
      <c r="A300" s="229" t="s">
        <v>552</v>
      </c>
      <c r="B300" s="219"/>
      <c r="C300" s="230"/>
      <c r="D300" s="230"/>
      <c r="E300" s="219"/>
      <c r="F300" s="219"/>
      <c r="G300" s="219"/>
      <c r="H300" s="219"/>
    </row>
    <row r="301" spans="1:24" x14ac:dyDescent="0.25">
      <c r="A301" s="214" t="s">
        <v>553</v>
      </c>
      <c r="B301" s="231">
        <v>842</v>
      </c>
      <c r="C301" s="216">
        <v>26815</v>
      </c>
      <c r="D301" s="216">
        <v>26815</v>
      </c>
      <c r="E301" s="209">
        <v>15657.32</v>
      </c>
      <c r="F301" s="219"/>
      <c r="G301" s="219"/>
      <c r="H301" s="219"/>
    </row>
    <row r="302" spans="1:24" x14ac:dyDescent="0.25">
      <c r="A302" s="256" t="s">
        <v>554</v>
      </c>
      <c r="B302" s="231"/>
      <c r="C302" s="220"/>
      <c r="D302" s="220"/>
      <c r="E302" s="231"/>
      <c r="F302" s="231"/>
      <c r="G302" s="231"/>
      <c r="H302" s="231"/>
      <c r="I302" s="257"/>
      <c r="J302" s="257"/>
      <c r="K302" s="257"/>
      <c r="L302" s="257"/>
      <c r="M302" s="258"/>
      <c r="N302" s="257"/>
      <c r="O302" s="257"/>
      <c r="P302" s="257"/>
      <c r="Q302" s="257"/>
      <c r="R302" s="257"/>
      <c r="S302" s="257"/>
      <c r="T302" s="257"/>
      <c r="U302" s="257"/>
      <c r="V302" s="257"/>
      <c r="W302" s="257"/>
      <c r="X302" s="259"/>
    </row>
    <row r="303" spans="1:24" x14ac:dyDescent="0.25">
      <c r="A303" s="256" t="s">
        <v>555</v>
      </c>
      <c r="B303" s="219"/>
      <c r="C303" s="220"/>
      <c r="D303" s="220"/>
      <c r="E303" s="231"/>
      <c r="F303" s="231"/>
      <c r="G303" s="231"/>
      <c r="H303" s="231"/>
      <c r="I303" s="257"/>
      <c r="J303" s="257"/>
      <c r="K303" s="257"/>
      <c r="L303" s="257"/>
      <c r="M303" s="258"/>
      <c r="N303" s="257"/>
      <c r="O303" s="257"/>
      <c r="P303" s="257"/>
      <c r="Q303" s="257"/>
      <c r="R303" s="257"/>
      <c r="S303" s="257"/>
      <c r="T303" s="257"/>
      <c r="U303" s="257"/>
      <c r="V303" s="257"/>
      <c r="W303" s="257"/>
      <c r="X303" s="259"/>
    </row>
    <row r="304" spans="1:24" x14ac:dyDescent="0.25">
      <c r="A304" s="218" t="s">
        <v>556</v>
      </c>
      <c r="B304" s="219"/>
      <c r="C304" s="220"/>
      <c r="D304" s="220"/>
      <c r="E304" s="219"/>
      <c r="F304" s="219"/>
      <c r="G304" s="219"/>
      <c r="H304" s="219"/>
    </row>
    <row r="305" spans="1:13" x14ac:dyDescent="0.25">
      <c r="A305" s="218" t="s">
        <v>557</v>
      </c>
      <c r="B305" s="219">
        <v>842</v>
      </c>
      <c r="C305" s="216">
        <v>26815</v>
      </c>
      <c r="D305" s="216">
        <v>26815</v>
      </c>
      <c r="E305" s="219">
        <v>15657.32</v>
      </c>
      <c r="F305" s="219"/>
      <c r="G305" s="219"/>
      <c r="H305" s="219"/>
    </row>
    <row r="306" spans="1:13" x14ac:dyDescent="0.25">
      <c r="A306" s="218" t="s">
        <v>558</v>
      </c>
      <c r="B306" s="219"/>
      <c r="C306" s="220"/>
      <c r="D306" s="220"/>
      <c r="E306" s="219"/>
      <c r="F306" s="219"/>
      <c r="G306" s="219"/>
      <c r="H306" s="219"/>
    </row>
    <row r="307" spans="1:13" x14ac:dyDescent="0.25">
      <c r="A307" s="218" t="s">
        <v>559</v>
      </c>
      <c r="B307" s="219"/>
      <c r="C307" s="220"/>
      <c r="D307" s="220"/>
      <c r="E307" s="219"/>
      <c r="F307" s="219"/>
      <c r="G307" s="219"/>
      <c r="H307" s="219"/>
    </row>
    <row r="308" spans="1:13" x14ac:dyDescent="0.25">
      <c r="A308" s="218" t="s">
        <v>560</v>
      </c>
      <c r="B308" s="219"/>
      <c r="C308" s="220"/>
      <c r="D308" s="220"/>
      <c r="E308" s="219"/>
      <c r="F308" s="219"/>
      <c r="G308" s="219"/>
      <c r="H308" s="219"/>
    </row>
    <row r="309" spans="1:13" x14ac:dyDescent="0.25">
      <c r="A309" s="214" t="s">
        <v>561</v>
      </c>
      <c r="B309" s="209"/>
      <c r="C309" s="216"/>
      <c r="D309" s="216"/>
      <c r="E309" s="219"/>
      <c r="F309" s="219"/>
      <c r="G309" s="219"/>
      <c r="H309" s="219"/>
    </row>
    <row r="310" spans="1:13" ht="75" x14ac:dyDescent="0.25">
      <c r="A310" s="200" t="s">
        <v>249</v>
      </c>
      <c r="B310" s="201" t="s">
        <v>250</v>
      </c>
      <c r="C310" s="201" t="s">
        <v>389</v>
      </c>
      <c r="D310" s="201" t="s">
        <v>252</v>
      </c>
      <c r="E310" s="201" t="s">
        <v>513</v>
      </c>
      <c r="F310" s="201" t="s">
        <v>253</v>
      </c>
      <c r="G310" s="201" t="s">
        <v>254</v>
      </c>
      <c r="H310" s="201" t="s">
        <v>255</v>
      </c>
    </row>
    <row r="311" spans="1:13" s="239" customFormat="1" x14ac:dyDescent="0.25">
      <c r="A311" s="208" t="s">
        <v>562</v>
      </c>
      <c r="B311" s="209">
        <v>2109800.5299999993</v>
      </c>
      <c r="C311" s="210">
        <v>4101740.2600000007</v>
      </c>
      <c r="D311" s="210">
        <v>4101740.2600000007</v>
      </c>
      <c r="E311" s="238">
        <v>5297987.8577333279</v>
      </c>
      <c r="F311" s="238">
        <v>6407963.5387666654</v>
      </c>
      <c r="G311" s="238">
        <v>3482090.291733339</v>
      </c>
      <c r="H311" s="238">
        <v>1418508.168924212</v>
      </c>
      <c r="I311" s="262"/>
      <c r="J311" s="262"/>
      <c r="M311" s="207"/>
    </row>
    <row r="312" spans="1:13" s="224" customFormat="1" x14ac:dyDescent="0.25">
      <c r="A312" s="214" t="s">
        <v>563</v>
      </c>
      <c r="B312" s="215">
        <v>1647576.0699999996</v>
      </c>
      <c r="C312" s="216">
        <v>3351439.3900000006</v>
      </c>
      <c r="D312" s="216">
        <v>3351439.3900000006</v>
      </c>
      <c r="E312" s="238">
        <v>4962643.7477333276</v>
      </c>
      <c r="F312" s="238">
        <v>5797294.5587666649</v>
      </c>
      <c r="G312" s="238">
        <v>2871421.311733339</v>
      </c>
      <c r="H312" s="238">
        <v>807839.18892421201</v>
      </c>
      <c r="I312" s="223"/>
      <c r="J312" s="223"/>
      <c r="M312" s="225"/>
    </row>
    <row r="313" spans="1:13" x14ac:dyDescent="0.25">
      <c r="A313" s="218" t="s">
        <v>564</v>
      </c>
      <c r="B313" s="219"/>
      <c r="C313" s="220"/>
      <c r="D313" s="220"/>
      <c r="E313" s="219"/>
      <c r="F313" s="219"/>
      <c r="G313" s="219"/>
      <c r="H313" s="219"/>
      <c r="I313" s="222"/>
      <c r="J313" s="222"/>
    </row>
    <row r="314" spans="1:13" x14ac:dyDescent="0.25">
      <c r="A314" s="218" t="s">
        <v>565</v>
      </c>
      <c r="B314" s="219">
        <v>311.10000000000002</v>
      </c>
      <c r="C314" s="220"/>
      <c r="D314" s="220"/>
      <c r="E314" s="219"/>
      <c r="F314" s="219"/>
      <c r="G314" s="219"/>
      <c r="H314" s="219"/>
    </row>
    <row r="315" spans="1:13" x14ac:dyDescent="0.25">
      <c r="A315" s="218" t="s">
        <v>566</v>
      </c>
      <c r="B315" s="219">
        <v>19608.310000000001</v>
      </c>
      <c r="C315" s="220">
        <v>1414.73</v>
      </c>
      <c r="D315" s="220">
        <v>1414.73</v>
      </c>
      <c r="E315" s="220">
        <v>1414.73</v>
      </c>
      <c r="F315" s="221">
        <v>20000</v>
      </c>
      <c r="G315" s="221">
        <v>20000</v>
      </c>
      <c r="H315" s="221">
        <v>20000</v>
      </c>
    </row>
    <row r="316" spans="1:13" x14ac:dyDescent="0.25">
      <c r="A316" s="218" t="s">
        <v>567</v>
      </c>
      <c r="B316" s="219">
        <v>19608.310000000001</v>
      </c>
      <c r="C316" s="220">
        <v>1414.73</v>
      </c>
      <c r="D316" s="220">
        <v>1414.73</v>
      </c>
      <c r="E316" s="220">
        <v>1414.73</v>
      </c>
      <c r="F316" s="221">
        <v>20000</v>
      </c>
      <c r="G316" s="221">
        <v>20000</v>
      </c>
      <c r="H316" s="221">
        <v>20000</v>
      </c>
    </row>
    <row r="317" spans="1:13" x14ac:dyDescent="0.25">
      <c r="A317" s="218" t="s">
        <v>568</v>
      </c>
      <c r="B317" s="219"/>
      <c r="C317" s="220"/>
      <c r="D317" s="220"/>
      <c r="E317" s="220"/>
      <c r="F317" s="219"/>
      <c r="G317" s="219"/>
      <c r="H317" s="219"/>
    </row>
    <row r="318" spans="1:13" x14ac:dyDescent="0.25">
      <c r="A318" s="218" t="s">
        <v>569</v>
      </c>
      <c r="B318" s="219"/>
      <c r="C318" s="220"/>
      <c r="D318" s="220"/>
      <c r="E318" s="220"/>
      <c r="F318" s="219"/>
      <c r="G318" s="219"/>
      <c r="H318" s="219"/>
      <c r="I318" s="263"/>
      <c r="J318" s="217"/>
    </row>
    <row r="319" spans="1:13" x14ac:dyDescent="0.25">
      <c r="A319" s="218" t="s">
        <v>570</v>
      </c>
      <c r="B319" s="219"/>
      <c r="C319" s="220"/>
      <c r="D319" s="220"/>
      <c r="E319" s="220"/>
      <c r="F319" s="219">
        <v>82087.500000000873</v>
      </c>
      <c r="G319" s="231">
        <v>59480.000000000233</v>
      </c>
      <c r="H319" s="231">
        <v>59480.000000000233</v>
      </c>
      <c r="J319" s="222"/>
    </row>
    <row r="320" spans="1:13" x14ac:dyDescent="0.25">
      <c r="A320" s="218" t="s">
        <v>571</v>
      </c>
      <c r="B320" s="219"/>
      <c r="C320" s="220"/>
      <c r="D320" s="220"/>
      <c r="E320" s="220"/>
      <c r="F320" s="219"/>
      <c r="G320" s="219"/>
      <c r="H320" s="219"/>
    </row>
    <row r="321" spans="1:13" x14ac:dyDescent="0.25">
      <c r="A321" s="218" t="s">
        <v>572</v>
      </c>
      <c r="B321" s="219"/>
      <c r="C321" s="220"/>
      <c r="D321" s="220"/>
      <c r="E321" s="220"/>
      <c r="F321" s="219"/>
      <c r="G321" s="219"/>
      <c r="H321" s="219"/>
    </row>
    <row r="322" spans="1:13" x14ac:dyDescent="0.25">
      <c r="A322" s="218" t="s">
        <v>573</v>
      </c>
      <c r="B322" s="219">
        <v>22314.14</v>
      </c>
      <c r="C322" s="220">
        <v>13443.07</v>
      </c>
      <c r="D322" s="220">
        <v>13443.07</v>
      </c>
      <c r="E322" s="220">
        <v>13443.07</v>
      </c>
      <c r="F322" s="219">
        <v>14000</v>
      </c>
      <c r="G322" s="219">
        <v>14000</v>
      </c>
      <c r="H322" s="219">
        <v>14000</v>
      </c>
    </row>
    <row r="323" spans="1:13" x14ac:dyDescent="0.25">
      <c r="A323" s="218" t="s">
        <v>574</v>
      </c>
      <c r="B323" s="219"/>
      <c r="C323" s="220"/>
      <c r="D323" s="220"/>
      <c r="E323" s="219"/>
      <c r="F323" s="219"/>
      <c r="G323" s="219"/>
      <c r="H323" s="219"/>
    </row>
    <row r="324" spans="1:13" x14ac:dyDescent="0.25">
      <c r="A324" s="218" t="s">
        <v>575</v>
      </c>
      <c r="B324" s="219"/>
      <c r="C324" s="220"/>
      <c r="D324" s="220"/>
      <c r="E324" s="219"/>
      <c r="F324" s="219"/>
      <c r="G324" s="219"/>
      <c r="H324" s="219"/>
    </row>
    <row r="325" spans="1:13" x14ac:dyDescent="0.25">
      <c r="A325" s="218" t="s">
        <v>576</v>
      </c>
      <c r="B325" s="219"/>
      <c r="C325" s="220"/>
      <c r="D325" s="220"/>
      <c r="E325" s="209"/>
      <c r="F325" s="219"/>
      <c r="G325" s="219"/>
      <c r="H325" s="219"/>
    </row>
    <row r="326" spans="1:13" x14ac:dyDescent="0.25">
      <c r="A326" s="229" t="s">
        <v>577</v>
      </c>
      <c r="B326" s="219"/>
      <c r="C326" s="230"/>
      <c r="D326" s="230"/>
      <c r="E326" s="219"/>
      <c r="F326" s="219"/>
      <c r="G326" s="219"/>
      <c r="H326" s="219"/>
    </row>
    <row r="327" spans="1:13" x14ac:dyDescent="0.25">
      <c r="A327" s="229" t="s">
        <v>578</v>
      </c>
      <c r="B327" s="219"/>
      <c r="C327" s="230"/>
      <c r="D327" s="230"/>
      <c r="E327" s="219"/>
      <c r="F327" s="219"/>
      <c r="G327" s="219"/>
      <c r="H327" s="219"/>
    </row>
    <row r="328" spans="1:13" s="227" customFormat="1" x14ac:dyDescent="0.25">
      <c r="A328" s="218" t="s">
        <v>579</v>
      </c>
      <c r="B328" s="226">
        <v>1605342.5199999996</v>
      </c>
      <c r="C328" s="220">
        <f>C331</f>
        <v>3336581.59</v>
      </c>
      <c r="D328" s="220">
        <f>D331</f>
        <v>3336581.59</v>
      </c>
      <c r="E328" s="221">
        <v>4947785.9477333277</v>
      </c>
      <c r="F328" s="221">
        <v>5763294.5587666649</v>
      </c>
      <c r="G328" s="221">
        <v>2837421.311733339</v>
      </c>
      <c r="H328" s="221">
        <v>773839.18892421201</v>
      </c>
      <c r="I328" s="264"/>
      <c r="M328" s="228"/>
    </row>
    <row r="329" spans="1:13" x14ac:dyDescent="0.25">
      <c r="A329" s="229" t="s">
        <v>580</v>
      </c>
      <c r="B329" s="219"/>
      <c r="C329" s="230"/>
      <c r="D329" s="230"/>
      <c r="E329" s="219"/>
      <c r="F329" s="219"/>
      <c r="G329" s="219"/>
      <c r="H329" s="219"/>
    </row>
    <row r="330" spans="1:13" x14ac:dyDescent="0.25">
      <c r="A330" s="229" t="s">
        <v>581</v>
      </c>
      <c r="B330" s="219">
        <v>648673.68999999994</v>
      </c>
      <c r="C330" s="230"/>
      <c r="D330" s="230"/>
      <c r="E330" s="219">
        <v>2821557.0677333274</v>
      </c>
      <c r="F330" s="219">
        <v>332088</v>
      </c>
      <c r="G330" s="219">
        <v>250000</v>
      </c>
      <c r="H330" s="219">
        <v>250000</v>
      </c>
    </row>
    <row r="331" spans="1:13" x14ac:dyDescent="0.25">
      <c r="A331" s="229" t="s">
        <v>582</v>
      </c>
      <c r="B331" s="219">
        <v>956668.82999999961</v>
      </c>
      <c r="C331" s="230">
        <f>87527.72+11859.47+41462+28916.85+62599.09+79153.48+36609.07+92708.36+59741.78+12025.5+26.9+190120.26+8734.22+127685.58+1040+372969+79659.04+22040+16623.36+100+1493479.29+491915.58+1780.52+358.05+18861.2-C316</f>
        <v>3336581.59</v>
      </c>
      <c r="D331" s="230">
        <f>87527.72+11859.47+41462+28916.85+62599.09+79153.48+36609.07+92708.36+59741.78+12025.5+26.9+190120.26+8734.22+127685.58+1040+372969+79659.04+22040+16623.36+100+1493479.29+491915.58+1780.52+358.05+18861.2-D316</f>
        <v>3336581.59</v>
      </c>
      <c r="E331" s="219">
        <v>2126228.88</v>
      </c>
      <c r="F331" s="219">
        <v>5431206.5587666649</v>
      </c>
      <c r="G331" s="219">
        <v>2587421.311733339</v>
      </c>
      <c r="H331" s="219">
        <v>523839.18892421201</v>
      </c>
    </row>
    <row r="332" spans="1:13" s="224" customFormat="1" x14ac:dyDescent="0.25">
      <c r="A332" s="214" t="s">
        <v>583</v>
      </c>
      <c r="B332" s="215">
        <v>429684.39999999997</v>
      </c>
      <c r="C332" s="216">
        <v>706754.46</v>
      </c>
      <c r="D332" s="216">
        <v>706754.46</v>
      </c>
      <c r="E332" s="215">
        <v>294675.13</v>
      </c>
      <c r="F332" s="215">
        <v>570000</v>
      </c>
      <c r="G332" s="215">
        <v>570000</v>
      </c>
      <c r="H332" s="215">
        <v>570000</v>
      </c>
      <c r="M332" s="225"/>
    </row>
    <row r="333" spans="1:13" x14ac:dyDescent="0.25">
      <c r="A333" s="218" t="s">
        <v>584</v>
      </c>
      <c r="B333" s="219"/>
      <c r="C333" s="220"/>
      <c r="D333" s="220"/>
      <c r="E333" s="219"/>
      <c r="F333" s="219"/>
      <c r="G333" s="219"/>
      <c r="H333" s="219"/>
    </row>
    <row r="334" spans="1:13" x14ac:dyDescent="0.25">
      <c r="A334" s="218" t="s">
        <v>585</v>
      </c>
      <c r="B334" s="219">
        <v>323167.44</v>
      </c>
      <c r="C334" s="231">
        <f>41002+61000+16800+187331.57+143418.13+79000+10963.1</f>
        <v>539514.79999999993</v>
      </c>
      <c r="D334" s="231">
        <f>41002+61000+16800+187331.57+143418.13+79000+10963.1</f>
        <v>539514.79999999993</v>
      </c>
      <c r="E334" s="219"/>
      <c r="F334" s="219">
        <v>450000</v>
      </c>
      <c r="G334" s="219">
        <v>450000</v>
      </c>
      <c r="H334" s="219">
        <v>450000</v>
      </c>
    </row>
    <row r="335" spans="1:13" x14ac:dyDescent="0.25">
      <c r="A335" s="218" t="s">
        <v>586</v>
      </c>
      <c r="B335" s="219">
        <v>49272.03</v>
      </c>
      <c r="C335" s="220">
        <f>C336+C340</f>
        <v>129994.45999999999</v>
      </c>
      <c r="D335" s="220">
        <f>D336+D340</f>
        <v>129994.45999999999</v>
      </c>
      <c r="E335" s="219">
        <v>257429.93</v>
      </c>
      <c r="F335" s="219">
        <v>120000</v>
      </c>
      <c r="G335" s="219">
        <v>120000</v>
      </c>
      <c r="H335" s="219">
        <v>120000</v>
      </c>
    </row>
    <row r="336" spans="1:13" x14ac:dyDescent="0.25">
      <c r="A336" s="229" t="s">
        <v>587</v>
      </c>
      <c r="B336" s="219">
        <v>49272.03</v>
      </c>
      <c r="C336" s="230">
        <f>36160.74+29558.5+48606+11355.76</f>
        <v>125680.99999999999</v>
      </c>
      <c r="D336" s="230">
        <f>36160.74+29558.5+48606+11355.76</f>
        <v>125680.99999999999</v>
      </c>
      <c r="E336" s="219">
        <v>136000</v>
      </c>
      <c r="F336" s="219">
        <v>120000</v>
      </c>
      <c r="G336" s="219">
        <v>120000</v>
      </c>
      <c r="H336" s="219">
        <v>120000</v>
      </c>
    </row>
    <row r="337" spans="1:13" x14ac:dyDescent="0.25">
      <c r="A337" s="229" t="s">
        <v>588</v>
      </c>
      <c r="B337" s="219"/>
      <c r="C337" s="230"/>
      <c r="D337" s="230"/>
      <c r="E337" s="219">
        <v>117116.47</v>
      </c>
      <c r="F337" s="219"/>
      <c r="G337" s="219"/>
      <c r="H337" s="219"/>
    </row>
    <row r="338" spans="1:13" x14ac:dyDescent="0.25">
      <c r="A338" s="229" t="s">
        <v>589</v>
      </c>
      <c r="B338" s="219"/>
      <c r="C338" s="230"/>
      <c r="D338" s="230"/>
      <c r="E338" s="219"/>
      <c r="F338" s="219"/>
      <c r="G338" s="219"/>
      <c r="H338" s="219"/>
    </row>
    <row r="339" spans="1:13" x14ac:dyDescent="0.25">
      <c r="A339" s="229" t="s">
        <v>590</v>
      </c>
      <c r="B339" s="219"/>
      <c r="C339" s="230"/>
      <c r="D339" s="230"/>
      <c r="E339" s="219"/>
      <c r="F339" s="219"/>
      <c r="G339" s="219"/>
      <c r="H339" s="219"/>
    </row>
    <row r="340" spans="1:13" x14ac:dyDescent="0.25">
      <c r="A340" s="229" t="s">
        <v>591</v>
      </c>
      <c r="B340" s="219"/>
      <c r="C340" s="230">
        <v>4313.46</v>
      </c>
      <c r="D340" s="230">
        <v>4313.46</v>
      </c>
      <c r="E340" s="230">
        <v>4313.46</v>
      </c>
      <c r="F340" s="219"/>
      <c r="G340" s="219"/>
      <c r="H340" s="219"/>
    </row>
    <row r="341" spans="1:13" ht="30" x14ac:dyDescent="0.25">
      <c r="A341" s="229" t="s">
        <v>592</v>
      </c>
      <c r="B341" s="219"/>
      <c r="C341" s="230"/>
      <c r="D341" s="230"/>
      <c r="E341" s="230"/>
      <c r="F341" s="219"/>
      <c r="G341" s="219"/>
      <c r="H341" s="219"/>
    </row>
    <row r="342" spans="1:13" x14ac:dyDescent="0.25">
      <c r="A342" s="218" t="s">
        <v>593</v>
      </c>
      <c r="B342" s="219">
        <v>57244.93</v>
      </c>
      <c r="C342" s="220">
        <f>C344</f>
        <v>37245.199999999997</v>
      </c>
      <c r="D342" s="220">
        <f>D344</f>
        <v>37245.199999999997</v>
      </c>
      <c r="E342" s="220">
        <v>37245.199999999997</v>
      </c>
      <c r="F342" s="219"/>
      <c r="G342" s="219"/>
      <c r="H342" s="219"/>
    </row>
    <row r="343" spans="1:13" ht="30" x14ac:dyDescent="0.25">
      <c r="A343" s="240" t="s">
        <v>594</v>
      </c>
      <c r="B343" s="219"/>
      <c r="C343" s="231"/>
      <c r="D343" s="231"/>
      <c r="E343" s="231"/>
      <c r="F343" s="219"/>
      <c r="G343" s="219"/>
      <c r="H343" s="219"/>
    </row>
    <row r="344" spans="1:13" x14ac:dyDescent="0.25">
      <c r="A344" s="240" t="s">
        <v>595</v>
      </c>
      <c r="B344" s="231">
        <v>57244.93</v>
      </c>
      <c r="C344" s="231">
        <v>37245.199999999997</v>
      </c>
      <c r="D344" s="231">
        <v>37245.199999999997</v>
      </c>
      <c r="E344" s="231">
        <v>37245.199999999997</v>
      </c>
      <c r="F344" s="219"/>
      <c r="G344" s="219"/>
      <c r="H344" s="219"/>
    </row>
    <row r="345" spans="1:13" x14ac:dyDescent="0.25">
      <c r="A345" s="240" t="s">
        <v>596</v>
      </c>
      <c r="B345" s="215"/>
      <c r="C345" s="231"/>
      <c r="D345" s="231"/>
      <c r="E345" s="219"/>
      <c r="F345" s="219"/>
      <c r="G345" s="219"/>
      <c r="H345" s="219"/>
    </row>
    <row r="346" spans="1:13" s="224" customFormat="1" x14ac:dyDescent="0.25">
      <c r="A346" s="214" t="s">
        <v>597</v>
      </c>
      <c r="B346" s="217">
        <v>32540.059999999998</v>
      </c>
      <c r="C346" s="216">
        <v>43546.409999999996</v>
      </c>
      <c r="D346" s="216">
        <v>43546.409999999996</v>
      </c>
      <c r="E346" s="217">
        <v>40668.979999999996</v>
      </c>
      <c r="F346" s="217">
        <v>40668.979999999996</v>
      </c>
      <c r="G346" s="217">
        <v>40668.979999999996</v>
      </c>
      <c r="H346" s="217">
        <v>40668.979999999996</v>
      </c>
      <c r="M346" s="225"/>
    </row>
    <row r="347" spans="1:13" x14ac:dyDescent="0.25">
      <c r="A347" s="218" t="s">
        <v>598</v>
      </c>
      <c r="B347" s="219">
        <v>167.6</v>
      </c>
      <c r="C347" s="220">
        <v>4390</v>
      </c>
      <c r="D347" s="220">
        <v>4390</v>
      </c>
      <c r="E347" s="219">
        <v>22273.79</v>
      </c>
      <c r="F347" s="219">
        <v>22273.79</v>
      </c>
      <c r="G347" s="219">
        <v>22273.79</v>
      </c>
      <c r="H347" s="219">
        <v>22273.79</v>
      </c>
    </row>
    <row r="348" spans="1:13" x14ac:dyDescent="0.25">
      <c r="A348" s="218" t="s">
        <v>599</v>
      </c>
      <c r="B348" s="219">
        <v>32372.46</v>
      </c>
      <c r="C348" s="220">
        <f>743.64+37506+906.77</f>
        <v>39156.409999999996</v>
      </c>
      <c r="D348" s="220">
        <f>743.64+37506+906.77</f>
        <v>39156.409999999996</v>
      </c>
      <c r="E348" s="219">
        <v>18395.189999999999</v>
      </c>
      <c r="F348" s="219">
        <v>18395.189999999999</v>
      </c>
      <c r="G348" s="219">
        <v>18395.189999999999</v>
      </c>
      <c r="H348" s="219">
        <v>18395.189999999999</v>
      </c>
    </row>
    <row r="349" spans="1:13" s="235" customFormat="1" x14ac:dyDescent="0.25">
      <c r="A349" s="208" t="s">
        <v>600</v>
      </c>
      <c r="B349" s="209">
        <v>1512.8</v>
      </c>
      <c r="C349" s="265">
        <v>158.6</v>
      </c>
      <c r="D349" s="265">
        <v>158.6</v>
      </c>
      <c r="E349" s="209">
        <v>549</v>
      </c>
      <c r="F349" s="209"/>
      <c r="G349" s="209"/>
      <c r="H349" s="209"/>
      <c r="M349" s="236"/>
    </row>
    <row r="350" spans="1:13" x14ac:dyDescent="0.25">
      <c r="A350" s="214" t="s">
        <v>601</v>
      </c>
      <c r="B350" s="219"/>
      <c r="C350" s="216"/>
      <c r="D350" s="216"/>
      <c r="E350" s="219"/>
      <c r="F350" s="219"/>
      <c r="G350" s="219"/>
      <c r="H350" s="219"/>
    </row>
    <row r="351" spans="1:13" x14ac:dyDescent="0.25">
      <c r="A351" s="214" t="s">
        <v>602</v>
      </c>
      <c r="B351" s="219"/>
      <c r="C351" s="216"/>
      <c r="D351" s="216"/>
      <c r="E351" s="219"/>
      <c r="F351" s="219"/>
      <c r="G351" s="219"/>
      <c r="H351" s="219"/>
    </row>
    <row r="352" spans="1:13" x14ac:dyDescent="0.25">
      <c r="A352" s="214" t="s">
        <v>603</v>
      </c>
      <c r="B352" s="219"/>
      <c r="C352" s="216"/>
      <c r="D352" s="216"/>
      <c r="E352" s="219"/>
      <c r="F352" s="219"/>
      <c r="G352" s="219"/>
      <c r="H352" s="219"/>
    </row>
    <row r="353" spans="1:15" x14ac:dyDescent="0.25">
      <c r="A353" s="214" t="s">
        <v>604</v>
      </c>
      <c r="B353" s="219">
        <v>1512.8</v>
      </c>
      <c r="C353" s="265">
        <v>158.6</v>
      </c>
      <c r="D353" s="265">
        <v>158.6</v>
      </c>
      <c r="E353" s="219">
        <v>549</v>
      </c>
      <c r="F353" s="219"/>
      <c r="G353" s="219"/>
      <c r="H353" s="219"/>
    </row>
    <row r="354" spans="1:15" x14ac:dyDescent="0.25">
      <c r="A354" s="214" t="s">
        <v>605</v>
      </c>
      <c r="B354" s="219"/>
      <c r="C354" s="216"/>
      <c r="D354" s="216"/>
      <c r="E354" s="219"/>
      <c r="F354" s="219"/>
      <c r="G354" s="219"/>
      <c r="H354" s="219"/>
    </row>
    <row r="355" spans="1:15" x14ac:dyDescent="0.25">
      <c r="A355" s="214" t="s">
        <v>606</v>
      </c>
      <c r="B355" s="219"/>
      <c r="C355" s="216"/>
      <c r="D355" s="216"/>
      <c r="E355" s="219"/>
      <c r="F355" s="219"/>
      <c r="G355" s="219"/>
      <c r="H355" s="219"/>
    </row>
    <row r="356" spans="1:15" x14ac:dyDescent="0.25">
      <c r="A356" s="214" t="s">
        <v>607</v>
      </c>
      <c r="B356" s="219"/>
      <c r="C356" s="216"/>
      <c r="D356" s="216"/>
      <c r="E356" s="219"/>
      <c r="F356" s="219"/>
      <c r="G356" s="219"/>
      <c r="H356" s="219"/>
    </row>
    <row r="357" spans="1:15" s="235" customFormat="1" x14ac:dyDescent="0.25">
      <c r="A357" s="208" t="s">
        <v>608</v>
      </c>
      <c r="B357" s="209">
        <v>12851.47</v>
      </c>
      <c r="C357" s="265">
        <v>7717.3</v>
      </c>
      <c r="D357" s="265">
        <v>7717.3</v>
      </c>
      <c r="E357" s="209">
        <v>11264.43</v>
      </c>
      <c r="F357" s="209">
        <v>9000</v>
      </c>
      <c r="G357" s="209">
        <v>9000</v>
      </c>
      <c r="H357" s="209">
        <v>9000</v>
      </c>
      <c r="M357" s="236"/>
    </row>
    <row r="358" spans="1:15" x14ac:dyDescent="0.25">
      <c r="A358" s="214" t="s">
        <v>609</v>
      </c>
      <c r="B358" s="219"/>
      <c r="C358" s="216"/>
      <c r="D358" s="216"/>
      <c r="E358" s="219"/>
      <c r="F358" s="219"/>
      <c r="G358" s="219"/>
      <c r="H358" s="219"/>
    </row>
    <row r="359" spans="1:15" ht="18.600000000000001" customHeight="1" x14ac:dyDescent="0.25">
      <c r="A359" s="214" t="s">
        <v>610</v>
      </c>
      <c r="B359" s="219">
        <v>12851.47</v>
      </c>
      <c r="C359" s="265">
        <v>7717.3</v>
      </c>
      <c r="D359" s="265">
        <v>7717.3</v>
      </c>
      <c r="E359" s="219">
        <v>11264.43</v>
      </c>
      <c r="F359" s="219">
        <v>9000</v>
      </c>
      <c r="G359" s="219">
        <v>9000</v>
      </c>
      <c r="H359" s="219">
        <v>9000</v>
      </c>
      <c r="K359" s="266"/>
      <c r="L359" s="267"/>
      <c r="M359" s="268"/>
      <c r="N359" s="269"/>
      <c r="O359" s="270"/>
    </row>
    <row r="360" spans="1:15" ht="18.600000000000001" customHeight="1" x14ac:dyDescent="0.25">
      <c r="A360" s="218" t="s">
        <v>611</v>
      </c>
      <c r="B360" s="219"/>
      <c r="C360" s="220"/>
      <c r="D360" s="220"/>
      <c r="E360" s="219"/>
      <c r="F360" s="219"/>
      <c r="G360" s="219"/>
      <c r="H360" s="219"/>
      <c r="K360" s="266"/>
      <c r="L360" s="267"/>
      <c r="M360" s="268"/>
      <c r="N360" s="269"/>
      <c r="O360" s="270"/>
    </row>
    <row r="361" spans="1:15" x14ac:dyDescent="0.25">
      <c r="A361" s="218" t="s">
        <v>612</v>
      </c>
      <c r="B361" s="219">
        <v>12851.47</v>
      </c>
      <c r="C361" s="265">
        <v>7717.3</v>
      </c>
      <c r="D361" s="265">
        <v>7717.3</v>
      </c>
      <c r="E361" s="219">
        <v>11264.43</v>
      </c>
      <c r="F361" s="219">
        <v>9000</v>
      </c>
      <c r="G361" s="219">
        <v>9000</v>
      </c>
      <c r="H361" s="219">
        <v>9000</v>
      </c>
    </row>
    <row r="362" spans="1:15" x14ac:dyDescent="0.25">
      <c r="A362" s="214" t="s">
        <v>613</v>
      </c>
      <c r="B362" s="219"/>
      <c r="C362" s="216"/>
      <c r="D362" s="216"/>
      <c r="E362" s="219"/>
      <c r="F362" s="219"/>
      <c r="G362" s="219"/>
      <c r="H362" s="219"/>
    </row>
    <row r="363" spans="1:15" x14ac:dyDescent="0.25">
      <c r="A363" s="218" t="s">
        <v>614</v>
      </c>
      <c r="B363" s="219"/>
      <c r="C363" s="220"/>
      <c r="D363" s="220"/>
      <c r="E363" s="219"/>
      <c r="F363" s="219"/>
      <c r="G363" s="219"/>
      <c r="H363" s="219"/>
    </row>
    <row r="364" spans="1:15" x14ac:dyDescent="0.25">
      <c r="A364" s="218" t="s">
        <v>615</v>
      </c>
      <c r="B364" s="219"/>
      <c r="C364" s="220"/>
      <c r="D364" s="220"/>
      <c r="E364" s="219"/>
      <c r="F364" s="219"/>
      <c r="G364" s="219"/>
      <c r="H364" s="219"/>
    </row>
    <row r="365" spans="1:15" x14ac:dyDescent="0.25">
      <c r="A365" s="214" t="s">
        <v>616</v>
      </c>
      <c r="B365" s="219"/>
      <c r="C365" s="216"/>
      <c r="D365" s="216"/>
      <c r="E365" s="219"/>
      <c r="F365" s="219"/>
      <c r="G365" s="219"/>
      <c r="H365" s="219"/>
    </row>
    <row r="366" spans="1:15" x14ac:dyDescent="0.25">
      <c r="A366" s="214" t="s">
        <v>617</v>
      </c>
      <c r="B366" s="234"/>
      <c r="C366" s="216"/>
      <c r="D366" s="216"/>
      <c r="E366" s="219"/>
      <c r="F366" s="219"/>
      <c r="G366" s="219"/>
      <c r="H366" s="219"/>
    </row>
    <row r="367" spans="1:15" ht="75" x14ac:dyDescent="0.25">
      <c r="A367" s="271" t="s">
        <v>249</v>
      </c>
      <c r="B367" s="192" t="s">
        <v>250</v>
      </c>
      <c r="C367" s="192" t="s">
        <v>389</v>
      </c>
      <c r="D367" s="192" t="s">
        <v>252</v>
      </c>
      <c r="E367" s="192" t="s">
        <v>513</v>
      </c>
      <c r="F367" s="192" t="s">
        <v>253</v>
      </c>
      <c r="G367" s="192" t="s">
        <v>254</v>
      </c>
      <c r="H367" s="192" t="s">
        <v>255</v>
      </c>
    </row>
    <row r="368" spans="1:15" s="266" customFormat="1" x14ac:dyDescent="0.25">
      <c r="A368" s="272" t="s">
        <v>618</v>
      </c>
      <c r="B368" s="273">
        <v>3220258.11</v>
      </c>
      <c r="C368" s="274">
        <f>C369+C383+C392+C401</f>
        <v>3283088.38</v>
      </c>
      <c r="D368" s="274">
        <v>4158528.5849000001</v>
      </c>
      <c r="E368" s="273">
        <v>3720211.1300000008</v>
      </c>
      <c r="F368" s="273">
        <v>4647733.9636927936</v>
      </c>
      <c r="G368" s="273">
        <v>5396860.5109252408</v>
      </c>
      <c r="H368" s="273">
        <v>5827354.5928337499</v>
      </c>
      <c r="I368" s="275"/>
      <c r="J368" s="275"/>
      <c r="K368" s="275"/>
      <c r="M368" s="276"/>
    </row>
    <row r="369" spans="1:13" s="212" customFormat="1" x14ac:dyDescent="0.25">
      <c r="A369" s="208" t="s">
        <v>619</v>
      </c>
      <c r="B369" s="238">
        <v>792846.27999999991</v>
      </c>
      <c r="C369" s="210">
        <f>C370+C379</f>
        <v>900251.25</v>
      </c>
      <c r="D369" s="210">
        <v>1162632.6537000001</v>
      </c>
      <c r="E369" s="238">
        <v>1015935.0000000006</v>
      </c>
      <c r="F369" s="238">
        <v>1290321.9853407587</v>
      </c>
      <c r="G369" s="238">
        <v>1635749.3828178211</v>
      </c>
      <c r="H369" s="238">
        <v>1876107.2757010364</v>
      </c>
      <c r="I369" s="277"/>
      <c r="J369" s="277"/>
      <c r="K369" s="277"/>
      <c r="M369" s="213"/>
    </row>
    <row r="370" spans="1:13" s="227" customFormat="1" x14ac:dyDescent="0.25">
      <c r="A370" s="214" t="s">
        <v>620</v>
      </c>
      <c r="B370" s="217">
        <v>792846.27999999991</v>
      </c>
      <c r="C370" s="216">
        <f>C371+C375</f>
        <v>900251.25</v>
      </c>
      <c r="D370" s="216">
        <v>1069155.1824</v>
      </c>
      <c r="E370" s="217">
        <v>1007225.3600000006</v>
      </c>
      <c r="F370" s="217">
        <v>1256438.5253407587</v>
      </c>
      <c r="G370" s="217">
        <v>1601865.9228178211</v>
      </c>
      <c r="H370" s="217">
        <v>1842223.8157010365</v>
      </c>
      <c r="I370" s="264"/>
      <c r="M370" s="228"/>
    </row>
    <row r="371" spans="1:13" x14ac:dyDescent="0.25">
      <c r="A371" s="218" t="s">
        <v>621</v>
      </c>
      <c r="B371" s="231">
        <v>657715.69999999995</v>
      </c>
      <c r="C371" s="220">
        <f>C372+C373</f>
        <v>783920.39</v>
      </c>
      <c r="D371" s="220">
        <v>993349.67599999998</v>
      </c>
      <c r="E371" s="278">
        <v>931445.57000000053</v>
      </c>
      <c r="F371" s="278">
        <v>1102418.8153407588</v>
      </c>
      <c r="G371" s="278">
        <v>1447846.2128178212</v>
      </c>
      <c r="H371" s="278">
        <v>1688204.1057010365</v>
      </c>
    </row>
    <row r="372" spans="1:13" x14ac:dyDescent="0.25">
      <c r="A372" s="218" t="s">
        <v>622</v>
      </c>
      <c r="B372" s="231">
        <v>271671.85999999993</v>
      </c>
      <c r="C372" s="220">
        <v>328660.26000000013</v>
      </c>
      <c r="D372" s="220">
        <v>436176.72469999996</v>
      </c>
      <c r="E372" s="231">
        <v>435153.08</v>
      </c>
      <c r="F372" s="231">
        <v>674519.52534075885</v>
      </c>
      <c r="G372" s="231">
        <v>1019946.9228178213</v>
      </c>
      <c r="H372" s="231">
        <v>1338904.3757010365</v>
      </c>
    </row>
    <row r="373" spans="1:13" x14ac:dyDescent="0.25">
      <c r="A373" s="218" t="s">
        <v>623</v>
      </c>
      <c r="B373" s="231">
        <v>386043.83999999997</v>
      </c>
      <c r="C373" s="220">
        <v>455260.12999999989</v>
      </c>
      <c r="D373" s="220">
        <v>557172.95129999996</v>
      </c>
      <c r="E373" s="278">
        <v>496292.49000000046</v>
      </c>
      <c r="F373" s="278">
        <v>427899.29000000004</v>
      </c>
      <c r="G373" s="278">
        <v>427899.29000000004</v>
      </c>
      <c r="H373" s="278">
        <v>349299.73</v>
      </c>
    </row>
    <row r="374" spans="1:13" x14ac:dyDescent="0.25">
      <c r="A374" s="218" t="s">
        <v>624</v>
      </c>
      <c r="B374" s="231"/>
      <c r="C374" s="220"/>
      <c r="D374" s="220"/>
      <c r="E374" s="278"/>
      <c r="F374" s="278"/>
      <c r="G374" s="231"/>
      <c r="H374" s="231"/>
    </row>
    <row r="375" spans="1:13" x14ac:dyDescent="0.25">
      <c r="A375" s="218" t="s">
        <v>625</v>
      </c>
      <c r="B375" s="231">
        <v>135130.57999999999</v>
      </c>
      <c r="C375" s="220">
        <f>C377</f>
        <v>116330.86000000002</v>
      </c>
      <c r="D375" s="220">
        <v>75805.506399999998</v>
      </c>
      <c r="E375" s="278">
        <v>75779.789999999994</v>
      </c>
      <c r="F375" s="278">
        <v>154019.71000000002</v>
      </c>
      <c r="G375" s="278">
        <v>154019.71000000002</v>
      </c>
      <c r="H375" s="278">
        <v>154019.71000000002</v>
      </c>
    </row>
    <row r="376" spans="1:13" x14ac:dyDescent="0.25">
      <c r="A376" s="218" t="s">
        <v>626</v>
      </c>
      <c r="B376" s="231"/>
      <c r="C376" s="220"/>
      <c r="D376" s="220">
        <v>28676.196400000001</v>
      </c>
      <c r="E376" s="278">
        <v>28650.48</v>
      </c>
      <c r="F376" s="278">
        <v>154019.71000000002</v>
      </c>
      <c r="G376" s="278">
        <v>154019.71000000002</v>
      </c>
      <c r="H376" s="278">
        <v>154019.71000000002</v>
      </c>
      <c r="J376" s="279"/>
    </row>
    <row r="377" spans="1:13" x14ac:dyDescent="0.25">
      <c r="A377" s="218" t="s">
        <v>627</v>
      </c>
      <c r="B377" s="231">
        <v>135130.57999999999</v>
      </c>
      <c r="C377" s="220">
        <v>116330.86000000002</v>
      </c>
      <c r="D377" s="220">
        <v>47129.31</v>
      </c>
      <c r="E377" s="278">
        <v>47129.31</v>
      </c>
      <c r="F377" s="278"/>
      <c r="G377" s="278"/>
      <c r="H377" s="278"/>
    </row>
    <row r="378" spans="1:13" x14ac:dyDescent="0.25">
      <c r="A378" s="218" t="s">
        <v>628</v>
      </c>
      <c r="B378" s="231"/>
      <c r="C378" s="220"/>
      <c r="D378" s="220"/>
      <c r="E378" s="278"/>
      <c r="F378" s="278"/>
      <c r="G378" s="278"/>
      <c r="H378" s="278"/>
    </row>
    <row r="379" spans="1:13" x14ac:dyDescent="0.25">
      <c r="A379" s="214" t="s">
        <v>629</v>
      </c>
      <c r="B379" s="231"/>
      <c r="C379" s="216"/>
      <c r="D379" s="216">
        <v>93477.471300000005</v>
      </c>
      <c r="E379" s="278">
        <v>8709.64</v>
      </c>
      <c r="F379" s="278">
        <v>33883.460000000006</v>
      </c>
      <c r="G379" s="278">
        <v>33883.460000000006</v>
      </c>
      <c r="H379" s="278">
        <v>33883.460000000006</v>
      </c>
    </row>
    <row r="380" spans="1:13" x14ac:dyDescent="0.25">
      <c r="A380" s="218" t="s">
        <v>630</v>
      </c>
      <c r="B380" s="231"/>
      <c r="C380" s="220"/>
      <c r="D380" s="220">
        <v>93477.471300000005</v>
      </c>
      <c r="E380" s="278">
        <v>8709.64</v>
      </c>
      <c r="F380" s="278">
        <v>33883.460000000006</v>
      </c>
      <c r="G380" s="278">
        <v>33883.460000000006</v>
      </c>
      <c r="H380" s="278">
        <v>33883.460000000006</v>
      </c>
    </row>
    <row r="381" spans="1:13" x14ac:dyDescent="0.25">
      <c r="A381" s="218" t="s">
        <v>631</v>
      </c>
      <c r="B381" s="231"/>
      <c r="C381" s="220"/>
      <c r="D381" s="220"/>
      <c r="E381" s="278"/>
      <c r="F381" s="278"/>
      <c r="G381" s="278"/>
      <c r="H381" s="278"/>
    </row>
    <row r="382" spans="1:13" x14ac:dyDescent="0.25">
      <c r="A382" s="218" t="s">
        <v>632</v>
      </c>
      <c r="B382" s="231"/>
      <c r="C382" s="220"/>
      <c r="D382" s="220"/>
      <c r="E382" s="278"/>
      <c r="F382" s="278"/>
      <c r="G382" s="278"/>
      <c r="H382" s="278"/>
    </row>
    <row r="383" spans="1:13" s="212" customFormat="1" x14ac:dyDescent="0.25">
      <c r="A383" s="208" t="s">
        <v>633</v>
      </c>
      <c r="B383" s="231"/>
      <c r="C383" s="210"/>
      <c r="D383" s="210"/>
      <c r="E383" s="278"/>
      <c r="F383" s="278"/>
      <c r="G383" s="278"/>
      <c r="H383" s="280">
        <v>35119.304782483392</v>
      </c>
      <c r="M383" s="213"/>
    </row>
    <row r="384" spans="1:13" x14ac:dyDescent="0.25">
      <c r="A384" s="214" t="s">
        <v>634</v>
      </c>
      <c r="B384" s="231"/>
      <c r="C384" s="216"/>
      <c r="D384" s="216"/>
      <c r="E384" s="278"/>
      <c r="F384" s="278"/>
      <c r="G384" s="278"/>
      <c r="H384" s="281">
        <v>35119.304782483392</v>
      </c>
    </row>
    <row r="385" spans="1:13" x14ac:dyDescent="0.25">
      <c r="A385" s="218" t="s">
        <v>635</v>
      </c>
      <c r="B385" s="231"/>
      <c r="C385" s="220"/>
      <c r="D385" s="220"/>
      <c r="E385" s="278"/>
      <c r="F385" s="278"/>
      <c r="G385" s="278"/>
      <c r="H385" s="278">
        <v>35119.304782483392</v>
      </c>
    </row>
    <row r="386" spans="1:13" x14ac:dyDescent="0.25">
      <c r="A386" s="218" t="s">
        <v>636</v>
      </c>
      <c r="B386" s="231"/>
      <c r="C386" s="220"/>
      <c r="D386" s="220"/>
      <c r="E386" s="278"/>
      <c r="F386" s="278"/>
      <c r="G386" s="278"/>
      <c r="H386" s="278"/>
    </row>
    <row r="387" spans="1:13" x14ac:dyDescent="0.25">
      <c r="A387" s="218" t="s">
        <v>637</v>
      </c>
      <c r="B387" s="231"/>
      <c r="C387" s="220"/>
      <c r="D387" s="220"/>
      <c r="E387" s="278"/>
      <c r="F387" s="278"/>
      <c r="G387" s="278"/>
      <c r="H387" s="278"/>
    </row>
    <row r="388" spans="1:13" x14ac:dyDescent="0.25">
      <c r="A388" s="214" t="s">
        <v>638</v>
      </c>
      <c r="B388" s="231"/>
      <c r="C388" s="216"/>
      <c r="D388" s="216"/>
      <c r="E388" s="278"/>
      <c r="F388" s="278"/>
      <c r="G388" s="278"/>
      <c r="H388" s="278"/>
    </row>
    <row r="389" spans="1:13" x14ac:dyDescent="0.25">
      <c r="A389" s="218" t="s">
        <v>639</v>
      </c>
      <c r="B389" s="231"/>
      <c r="C389" s="220"/>
      <c r="D389" s="220"/>
      <c r="E389" s="278"/>
      <c r="F389" s="278"/>
      <c r="G389" s="278"/>
      <c r="H389" s="278"/>
      <c r="L389" s="222"/>
    </row>
    <row r="390" spans="1:13" x14ac:dyDescent="0.25">
      <c r="A390" s="218" t="s">
        <v>640</v>
      </c>
      <c r="B390" s="231"/>
      <c r="C390" s="220"/>
      <c r="D390" s="220"/>
      <c r="E390" s="278"/>
      <c r="F390" s="278"/>
      <c r="G390" s="278"/>
      <c r="H390" s="278"/>
    </row>
    <row r="391" spans="1:13" x14ac:dyDescent="0.25">
      <c r="A391" s="218" t="s">
        <v>641</v>
      </c>
      <c r="B391" s="234"/>
      <c r="C391" s="220"/>
      <c r="D391" s="220"/>
      <c r="E391" s="278"/>
      <c r="F391" s="278"/>
      <c r="G391" s="278"/>
      <c r="H391" s="278"/>
    </row>
    <row r="392" spans="1:13" s="235" customFormat="1" x14ac:dyDescent="0.25">
      <c r="A392" s="208" t="s">
        <v>642</v>
      </c>
      <c r="B392" s="234">
        <v>560601.30000000005</v>
      </c>
      <c r="C392" s="210">
        <f>C393+C397</f>
        <v>576566.16</v>
      </c>
      <c r="D392" s="210">
        <v>644802.76359999995</v>
      </c>
      <c r="E392" s="234">
        <v>573331.5</v>
      </c>
      <c r="F392" s="234">
        <v>910438.88458244177</v>
      </c>
      <c r="G392" s="234">
        <v>1130337.8073484753</v>
      </c>
      <c r="H392" s="234">
        <v>1200101.6735890456</v>
      </c>
      <c r="M392" s="236"/>
    </row>
    <row r="393" spans="1:13" s="239" customFormat="1" x14ac:dyDescent="0.25">
      <c r="A393" s="214" t="s">
        <v>643</v>
      </c>
      <c r="B393" s="231">
        <v>92198.76999999999</v>
      </c>
      <c r="C393" s="216">
        <f>C394</f>
        <v>121544.96999999999</v>
      </c>
      <c r="D393" s="216">
        <v>157710.6367</v>
      </c>
      <c r="E393" s="234">
        <v>158751.81</v>
      </c>
      <c r="F393" s="234">
        <v>194464.98478248337</v>
      </c>
      <c r="G393" s="234">
        <v>264703.59434745018</v>
      </c>
      <c r="H393" s="234">
        <v>299822.89912993356</v>
      </c>
      <c r="M393" s="207"/>
    </row>
    <row r="394" spans="1:13" x14ac:dyDescent="0.25">
      <c r="A394" s="218" t="s">
        <v>644</v>
      </c>
      <c r="B394" s="231">
        <v>92198.76999999999</v>
      </c>
      <c r="C394" s="220">
        <v>121544.96999999999</v>
      </c>
      <c r="D394" s="220">
        <v>157710.6367</v>
      </c>
      <c r="E394" s="278">
        <v>158751.81</v>
      </c>
      <c r="F394" s="278">
        <v>194464.98478248337</v>
      </c>
      <c r="G394" s="278">
        <v>264703.59434745018</v>
      </c>
      <c r="H394" s="278">
        <v>299822.89912993356</v>
      </c>
    </row>
    <row r="395" spans="1:13" x14ac:dyDescent="0.25">
      <c r="A395" s="218" t="s">
        <v>645</v>
      </c>
      <c r="B395" s="231"/>
      <c r="C395" s="220"/>
      <c r="D395" s="220"/>
      <c r="E395" s="278"/>
      <c r="F395" s="278"/>
      <c r="G395" s="278"/>
      <c r="H395" s="278"/>
    </row>
    <row r="396" spans="1:13" x14ac:dyDescent="0.25">
      <c r="A396" s="218" t="s">
        <v>646</v>
      </c>
      <c r="B396" s="234"/>
      <c r="C396" s="220"/>
      <c r="D396" s="220"/>
      <c r="E396" s="231"/>
      <c r="F396" s="231"/>
      <c r="G396" s="231"/>
      <c r="H396" s="231"/>
    </row>
    <row r="397" spans="1:13" s="239" customFormat="1" x14ac:dyDescent="0.25">
      <c r="A397" s="214" t="s">
        <v>647</v>
      </c>
      <c r="B397" s="231">
        <v>468402.53</v>
      </c>
      <c r="C397" s="216">
        <f>C398+C399</f>
        <v>455021.19000000006</v>
      </c>
      <c r="D397" s="216">
        <v>487092.12689999997</v>
      </c>
      <c r="E397" s="234">
        <v>414579.69</v>
      </c>
      <c r="F397" s="234">
        <v>715973.89979995834</v>
      </c>
      <c r="G397" s="234">
        <v>865634.21300102514</v>
      </c>
      <c r="H397" s="234">
        <v>900278.77445911209</v>
      </c>
      <c r="M397" s="207"/>
    </row>
    <row r="398" spans="1:13" x14ac:dyDescent="0.25">
      <c r="A398" s="218" t="s">
        <v>648</v>
      </c>
      <c r="B398" s="231">
        <v>408759.46</v>
      </c>
      <c r="C398" s="220">
        <v>358163.19000000006</v>
      </c>
      <c r="D398" s="220">
        <v>478182.55689999997</v>
      </c>
      <c r="E398" s="278">
        <v>405670.12</v>
      </c>
      <c r="F398" s="278">
        <v>715973.89979995834</v>
      </c>
      <c r="G398" s="278">
        <v>865634.21300102514</v>
      </c>
      <c r="H398" s="278">
        <v>900278.77445911209</v>
      </c>
    </row>
    <row r="399" spans="1:13" x14ac:dyDescent="0.25">
      <c r="A399" s="218" t="s">
        <v>649</v>
      </c>
      <c r="B399" s="231">
        <v>59643.07</v>
      </c>
      <c r="C399" s="220">
        <v>96857.999999999971</v>
      </c>
      <c r="D399" s="220">
        <v>8909.57</v>
      </c>
      <c r="E399" s="278">
        <v>8909.57</v>
      </c>
      <c r="F399" s="278"/>
      <c r="G399" s="278"/>
      <c r="H399" s="278"/>
    </row>
    <row r="400" spans="1:13" x14ac:dyDescent="0.25">
      <c r="A400" s="218" t="s">
        <v>650</v>
      </c>
      <c r="B400" s="234"/>
      <c r="C400" s="220"/>
      <c r="D400" s="220"/>
      <c r="E400" s="278"/>
      <c r="F400" s="278"/>
      <c r="G400" s="278"/>
      <c r="H400" s="278"/>
    </row>
    <row r="401" spans="1:13" s="235" customFormat="1" x14ac:dyDescent="0.25">
      <c r="A401" s="208" t="s">
        <v>651</v>
      </c>
      <c r="B401" s="234">
        <v>1866810.5299999998</v>
      </c>
      <c r="C401" s="210">
        <f>C402+C406</f>
        <v>1806270.97</v>
      </c>
      <c r="D401" s="210">
        <v>2351093.1676000003</v>
      </c>
      <c r="E401" s="234">
        <v>2130944.6300000004</v>
      </c>
      <c r="F401" s="234">
        <v>2446973.0937695936</v>
      </c>
      <c r="G401" s="234">
        <v>2630773.3207589444</v>
      </c>
      <c r="H401" s="234">
        <v>2716026.3387611839</v>
      </c>
      <c r="M401" s="236"/>
    </row>
    <row r="402" spans="1:13" s="239" customFormat="1" x14ac:dyDescent="0.25">
      <c r="A402" s="214" t="s">
        <v>652</v>
      </c>
      <c r="B402" s="231">
        <v>110040.48</v>
      </c>
      <c r="C402" s="216">
        <f>C403+C404</f>
        <v>175134.26</v>
      </c>
      <c r="D402" s="216">
        <v>534610.32640000002</v>
      </c>
      <c r="E402" s="278">
        <v>530658.38000000012</v>
      </c>
      <c r="F402" s="278">
        <v>530462.59478248341</v>
      </c>
      <c r="G402" s="278">
        <v>600701.20434745017</v>
      </c>
      <c r="H402" s="278">
        <v>670939.81391241692</v>
      </c>
      <c r="M402" s="207"/>
    </row>
    <row r="403" spans="1:13" x14ac:dyDescent="0.25">
      <c r="A403" s="218" t="s">
        <v>653</v>
      </c>
      <c r="B403" s="231">
        <v>110040.48</v>
      </c>
      <c r="C403" s="220">
        <v>166238.81</v>
      </c>
      <c r="D403" s="220">
        <v>493954.01640000002</v>
      </c>
      <c r="E403" s="278">
        <v>490002.07000000012</v>
      </c>
      <c r="F403" s="278">
        <v>530462.59478248341</v>
      </c>
      <c r="G403" s="278">
        <v>600701.20434745017</v>
      </c>
      <c r="H403" s="278">
        <v>670939.81391241692</v>
      </c>
    </row>
    <row r="404" spans="1:13" x14ac:dyDescent="0.25">
      <c r="A404" s="218" t="s">
        <v>654</v>
      </c>
      <c r="B404" s="231"/>
      <c r="C404" s="220">
        <v>8895.4499999999989</v>
      </c>
      <c r="D404" s="220">
        <v>40656.31</v>
      </c>
      <c r="E404" s="278">
        <v>40656.31</v>
      </c>
      <c r="F404" s="231"/>
      <c r="G404" s="231"/>
      <c r="H404" s="231"/>
    </row>
    <row r="405" spans="1:13" x14ac:dyDescent="0.25">
      <c r="A405" s="218" t="s">
        <v>655</v>
      </c>
      <c r="B405" s="234"/>
      <c r="C405" s="220"/>
      <c r="D405" s="220"/>
      <c r="E405" s="278"/>
      <c r="F405" s="231"/>
      <c r="G405" s="231"/>
      <c r="H405" s="231"/>
    </row>
    <row r="406" spans="1:13" s="239" customFormat="1" x14ac:dyDescent="0.25">
      <c r="A406" s="214" t="s">
        <v>656</v>
      </c>
      <c r="B406" s="231">
        <v>1756770.0499999998</v>
      </c>
      <c r="C406" s="216">
        <f>C407+C408</f>
        <v>1631136.71</v>
      </c>
      <c r="D406" s="216">
        <v>1816482.8412000001</v>
      </c>
      <c r="E406" s="234">
        <v>1600286.2500000002</v>
      </c>
      <c r="F406" s="234">
        <v>1916510.4989871103</v>
      </c>
      <c r="G406" s="234">
        <v>2030072.1164114943</v>
      </c>
      <c r="H406" s="234">
        <v>2045086.5248487669</v>
      </c>
      <c r="M406" s="207"/>
    </row>
    <row r="407" spans="1:13" x14ac:dyDescent="0.25">
      <c r="A407" s="218" t="s">
        <v>657</v>
      </c>
      <c r="B407" s="231">
        <v>1016411.7999999999</v>
      </c>
      <c r="C407" s="220">
        <v>1070760.3799999999</v>
      </c>
      <c r="D407" s="220">
        <v>1561417.6850000001</v>
      </c>
      <c r="E407" s="278">
        <v>1349496.7100000002</v>
      </c>
      <c r="F407" s="278">
        <v>1870389.0989871104</v>
      </c>
      <c r="G407" s="278">
        <v>2030072.1164114943</v>
      </c>
      <c r="H407" s="278">
        <v>2045086.5248487669</v>
      </c>
    </row>
    <row r="408" spans="1:13" x14ac:dyDescent="0.25">
      <c r="A408" s="218" t="s">
        <v>658</v>
      </c>
      <c r="B408" s="231">
        <v>740358.24999999988</v>
      </c>
      <c r="C408" s="220">
        <v>560376.32999999996</v>
      </c>
      <c r="D408" s="220">
        <v>255065.1562</v>
      </c>
      <c r="E408" s="278">
        <v>250789.54000000004</v>
      </c>
      <c r="F408" s="231">
        <v>46121.399999999994</v>
      </c>
      <c r="G408" s="231"/>
      <c r="H408" s="231"/>
    </row>
    <row r="409" spans="1:13" x14ac:dyDescent="0.25">
      <c r="A409" s="218" t="s">
        <v>659</v>
      </c>
      <c r="B409" s="209"/>
      <c r="C409" s="220"/>
      <c r="D409" s="220"/>
      <c r="E409" s="231"/>
      <c r="F409" s="231"/>
      <c r="G409" s="231"/>
      <c r="H409" s="231"/>
    </row>
    <row r="410" spans="1:13" s="235" customFormat="1" x14ac:dyDescent="0.25">
      <c r="A410" s="208" t="s">
        <v>660</v>
      </c>
      <c r="B410" s="234">
        <v>213365.44999999998</v>
      </c>
      <c r="C410" s="234">
        <v>264760.67</v>
      </c>
      <c r="D410" s="234">
        <v>264760.67</v>
      </c>
      <c r="E410" s="234">
        <v>231063.31</v>
      </c>
      <c r="F410" s="234">
        <v>235000</v>
      </c>
      <c r="G410" s="234">
        <v>235000</v>
      </c>
      <c r="H410" s="234">
        <v>235000</v>
      </c>
      <c r="M410" s="236"/>
    </row>
    <row r="411" spans="1:13" x14ac:dyDescent="0.25">
      <c r="A411" s="214" t="s">
        <v>661</v>
      </c>
      <c r="B411" s="231">
        <v>5720.37</v>
      </c>
      <c r="C411" s="216">
        <v>16063.31</v>
      </c>
      <c r="D411" s="216">
        <v>16063.31</v>
      </c>
      <c r="E411" s="231">
        <v>16063.31</v>
      </c>
      <c r="F411" s="231"/>
      <c r="G411" s="231"/>
      <c r="H411" s="231"/>
    </row>
    <row r="412" spans="1:13" x14ac:dyDescent="0.25">
      <c r="A412" s="214" t="s">
        <v>662</v>
      </c>
      <c r="B412" s="234"/>
      <c r="C412" s="216"/>
      <c r="D412" s="216"/>
      <c r="E412" s="231"/>
      <c r="F412" s="231"/>
      <c r="G412" s="231"/>
      <c r="H412" s="231"/>
    </row>
    <row r="413" spans="1:13" s="239" customFormat="1" x14ac:dyDescent="0.25">
      <c r="A413" s="214" t="s">
        <v>663</v>
      </c>
      <c r="B413" s="217">
        <v>207645.08</v>
      </c>
      <c r="C413" s="216"/>
      <c r="D413" s="216"/>
      <c r="E413" s="234">
        <v>215000</v>
      </c>
      <c r="F413" s="234">
        <v>235000</v>
      </c>
      <c r="G413" s="234">
        <v>235000</v>
      </c>
      <c r="H413" s="234">
        <v>235000</v>
      </c>
      <c r="M413" s="207"/>
    </row>
    <row r="414" spans="1:13" ht="20.25" customHeight="1" x14ac:dyDescent="0.25">
      <c r="A414" s="218" t="s">
        <v>664</v>
      </c>
      <c r="B414" s="221">
        <v>207308.61</v>
      </c>
      <c r="C414" s="220">
        <v>248697.36</v>
      </c>
      <c r="D414" s="240">
        <f>165678.66+24039</f>
        <v>189717.66</v>
      </c>
      <c r="E414" s="221">
        <v>215000</v>
      </c>
      <c r="F414" s="221">
        <v>215000</v>
      </c>
      <c r="G414" s="221">
        <v>215000</v>
      </c>
      <c r="H414" s="221">
        <v>215000</v>
      </c>
      <c r="I414" s="282"/>
    </row>
    <row r="415" spans="1:13" x14ac:dyDescent="0.25">
      <c r="A415" s="218" t="s">
        <v>665</v>
      </c>
      <c r="B415" s="231">
        <v>336.46999999999048</v>
      </c>
      <c r="C415" s="220"/>
      <c r="D415" s="220"/>
      <c r="E415" s="231"/>
      <c r="F415" s="231">
        <v>20000</v>
      </c>
      <c r="G415" s="231">
        <v>20000</v>
      </c>
      <c r="H415" s="231">
        <v>20000</v>
      </c>
    </row>
    <row r="416" spans="1:13" x14ac:dyDescent="0.25">
      <c r="A416" s="218" t="s">
        <v>666</v>
      </c>
      <c r="B416" s="231"/>
      <c r="C416" s="220"/>
      <c r="D416" s="220"/>
      <c r="E416" s="231"/>
      <c r="F416" s="231"/>
      <c r="G416" s="231"/>
      <c r="H416" s="231"/>
    </row>
    <row r="417" spans="1:13" x14ac:dyDescent="0.25">
      <c r="A417" s="218" t="s">
        <v>667</v>
      </c>
      <c r="B417" s="234"/>
      <c r="C417" s="220"/>
      <c r="D417" s="220"/>
      <c r="E417" s="231"/>
      <c r="F417" s="231"/>
      <c r="G417" s="231"/>
      <c r="H417" s="231"/>
    </row>
    <row r="418" spans="1:13" s="235" customFormat="1" x14ac:dyDescent="0.25">
      <c r="A418" s="272" t="s">
        <v>668</v>
      </c>
      <c r="B418" s="273">
        <v>55607.78</v>
      </c>
      <c r="C418" s="265">
        <v>48666.700000000004</v>
      </c>
      <c r="D418" s="265">
        <v>48666.700000000004</v>
      </c>
      <c r="E418" s="273">
        <v>58347.396666666675</v>
      </c>
      <c r="F418" s="273">
        <v>62754.880000000012</v>
      </c>
      <c r="G418" s="273">
        <v>60554.910333333341</v>
      </c>
      <c r="H418" s="273">
        <v>37121.293000000012</v>
      </c>
      <c r="M418" s="236"/>
    </row>
    <row r="419" spans="1:13" s="212" customFormat="1" x14ac:dyDescent="0.25">
      <c r="A419" s="208" t="s">
        <v>669</v>
      </c>
      <c r="B419" s="231"/>
      <c r="C419" s="210"/>
      <c r="D419" s="210"/>
      <c r="E419" s="231"/>
      <c r="F419" s="231"/>
      <c r="G419" s="231"/>
      <c r="H419" s="231"/>
      <c r="M419" s="213"/>
    </row>
    <row r="420" spans="1:13" s="212" customFormat="1" x14ac:dyDescent="0.25">
      <c r="A420" s="208" t="s">
        <v>670</v>
      </c>
      <c r="B420" s="238">
        <v>55607.78</v>
      </c>
      <c r="C420" s="265">
        <v>48666.700000000004</v>
      </c>
      <c r="D420" s="265">
        <v>48666.700000000004</v>
      </c>
      <c r="E420" s="238">
        <v>58347.396666666675</v>
      </c>
      <c r="F420" s="238">
        <v>62754.880000000012</v>
      </c>
      <c r="G420" s="238">
        <v>60554.910333333341</v>
      </c>
      <c r="H420" s="238">
        <v>37121.293000000012</v>
      </c>
      <c r="M420" s="213"/>
    </row>
    <row r="421" spans="1:13" x14ac:dyDescent="0.25">
      <c r="A421" s="208" t="s">
        <v>671</v>
      </c>
      <c r="B421" s="238"/>
      <c r="C421" s="210"/>
      <c r="D421" s="210"/>
      <c r="E421" s="238"/>
      <c r="F421" s="238"/>
      <c r="G421" s="238"/>
      <c r="H421" s="238"/>
    </row>
    <row r="422" spans="1:13" x14ac:dyDescent="0.25">
      <c r="A422" s="214" t="s">
        <v>672</v>
      </c>
      <c r="B422" s="238"/>
      <c r="C422" s="216"/>
      <c r="D422" s="216"/>
      <c r="E422" s="238"/>
      <c r="F422" s="238"/>
      <c r="G422" s="238"/>
      <c r="H422" s="238"/>
    </row>
    <row r="423" spans="1:13" x14ac:dyDescent="0.25">
      <c r="A423" s="214" t="s">
        <v>673</v>
      </c>
      <c r="B423" s="238"/>
      <c r="C423" s="216"/>
      <c r="D423" s="216"/>
      <c r="E423" s="238"/>
      <c r="F423" s="238"/>
      <c r="G423" s="238"/>
      <c r="H423" s="238"/>
    </row>
    <row r="424" spans="1:13" x14ac:dyDescent="0.25">
      <c r="A424" s="208" t="s">
        <v>674</v>
      </c>
      <c r="B424" s="238">
        <v>55607.78</v>
      </c>
      <c r="C424" s="265">
        <v>48666.700000000004</v>
      </c>
      <c r="D424" s="265">
        <v>48666.700000000004</v>
      </c>
      <c r="E424" s="238">
        <v>58347.396666666675</v>
      </c>
      <c r="F424" s="238">
        <v>62754.880000000012</v>
      </c>
      <c r="G424" s="238">
        <v>60554.910333333341</v>
      </c>
      <c r="H424" s="238">
        <v>37121.293000000012</v>
      </c>
    </row>
    <row r="425" spans="1:13" s="212" customFormat="1" x14ac:dyDescent="0.25">
      <c r="A425" s="208" t="s">
        <v>675</v>
      </c>
      <c r="B425" s="231"/>
      <c r="C425" s="210"/>
      <c r="D425" s="210"/>
      <c r="E425" s="231"/>
      <c r="F425" s="231"/>
      <c r="G425" s="231"/>
      <c r="H425" s="231"/>
      <c r="M425" s="213"/>
    </row>
    <row r="426" spans="1:13" x14ac:dyDescent="0.25">
      <c r="A426" s="214" t="s">
        <v>676</v>
      </c>
      <c r="B426" s="231"/>
      <c r="C426" s="216"/>
      <c r="D426" s="216"/>
      <c r="E426" s="231"/>
      <c r="F426" s="231"/>
      <c r="G426" s="231"/>
      <c r="H426" s="231"/>
    </row>
    <row r="427" spans="1:13" x14ac:dyDescent="0.25">
      <c r="A427" s="214" t="s">
        <v>677</v>
      </c>
      <c r="B427" s="231"/>
      <c r="C427" s="216"/>
      <c r="D427" s="216"/>
      <c r="E427" s="231"/>
      <c r="F427" s="231"/>
      <c r="G427" s="231"/>
      <c r="H427" s="231"/>
    </row>
    <row r="428" spans="1:13" ht="75" x14ac:dyDescent="0.25">
      <c r="A428" s="200" t="s">
        <v>249</v>
      </c>
      <c r="B428" s="201" t="s">
        <v>250</v>
      </c>
      <c r="C428" s="201" t="s">
        <v>389</v>
      </c>
      <c r="D428" s="201" t="s">
        <v>252</v>
      </c>
      <c r="E428" s="201" t="s">
        <v>513</v>
      </c>
      <c r="F428" s="201" t="s">
        <v>253</v>
      </c>
      <c r="G428" s="201" t="s">
        <v>254</v>
      </c>
      <c r="H428" s="201" t="s">
        <v>255</v>
      </c>
    </row>
    <row r="429" spans="1:13" x14ac:dyDescent="0.25">
      <c r="A429" s="208" t="s">
        <v>678</v>
      </c>
      <c r="B429" s="234">
        <v>-349.7</v>
      </c>
      <c r="C429" s="265">
        <v>3508.11</v>
      </c>
      <c r="D429" s="265">
        <v>3508.11</v>
      </c>
      <c r="E429" s="265">
        <v>3508.11</v>
      </c>
      <c r="F429" s="231"/>
      <c r="G429" s="231"/>
      <c r="H429" s="231"/>
    </row>
    <row r="430" spans="1:13" x14ac:dyDescent="0.25">
      <c r="A430" s="214" t="s">
        <v>679</v>
      </c>
      <c r="B430" s="231"/>
      <c r="C430" s="216"/>
      <c r="D430" s="216"/>
      <c r="E430" s="231"/>
      <c r="F430" s="231"/>
      <c r="G430" s="231"/>
      <c r="H430" s="231"/>
    </row>
    <row r="431" spans="1:13" x14ac:dyDescent="0.25">
      <c r="A431" s="229" t="s">
        <v>680</v>
      </c>
      <c r="B431" s="231"/>
      <c r="C431" s="230"/>
      <c r="D431" s="230"/>
      <c r="E431" s="231"/>
      <c r="F431" s="231"/>
      <c r="G431" s="231"/>
      <c r="H431" s="231"/>
    </row>
    <row r="432" spans="1:13" x14ac:dyDescent="0.25">
      <c r="A432" s="229" t="s">
        <v>681</v>
      </c>
      <c r="B432" s="231"/>
      <c r="C432" s="230"/>
      <c r="D432" s="230"/>
      <c r="E432" s="231"/>
      <c r="F432" s="231"/>
      <c r="G432" s="231"/>
      <c r="H432" s="231"/>
    </row>
    <row r="433" spans="1:13" x14ac:dyDescent="0.25">
      <c r="A433" s="229" t="s">
        <v>682</v>
      </c>
      <c r="B433" s="231"/>
      <c r="C433" s="230"/>
      <c r="D433" s="230"/>
      <c r="E433" s="231"/>
      <c r="F433" s="231"/>
      <c r="G433" s="231"/>
      <c r="H433" s="231"/>
    </row>
    <row r="434" spans="1:13" x14ac:dyDescent="0.25">
      <c r="A434" s="229" t="s">
        <v>683</v>
      </c>
      <c r="B434" s="231"/>
      <c r="C434" s="230"/>
      <c r="D434" s="230"/>
      <c r="E434" s="231"/>
      <c r="F434" s="231"/>
      <c r="G434" s="231"/>
      <c r="H434" s="231"/>
    </row>
    <row r="435" spans="1:13" x14ac:dyDescent="0.25">
      <c r="A435" s="229" t="s">
        <v>684</v>
      </c>
      <c r="B435" s="231"/>
      <c r="C435" s="230"/>
      <c r="D435" s="230"/>
      <c r="E435" s="231"/>
      <c r="F435" s="231"/>
      <c r="G435" s="231"/>
      <c r="H435" s="231"/>
    </row>
    <row r="436" spans="1:13" x14ac:dyDescent="0.25">
      <c r="A436" s="229" t="s">
        <v>685</v>
      </c>
      <c r="B436" s="231"/>
      <c r="C436" s="230"/>
      <c r="D436" s="230"/>
      <c r="E436" s="231"/>
      <c r="F436" s="231"/>
      <c r="G436" s="231"/>
      <c r="H436" s="231"/>
    </row>
    <row r="437" spans="1:13" x14ac:dyDescent="0.25">
      <c r="A437" s="229" t="s">
        <v>686</v>
      </c>
      <c r="B437" s="231"/>
      <c r="C437" s="230"/>
      <c r="D437" s="230"/>
      <c r="E437" s="231"/>
      <c r="F437" s="231"/>
      <c r="G437" s="231"/>
      <c r="H437" s="231"/>
    </row>
    <row r="438" spans="1:13" x14ac:dyDescent="0.25">
      <c r="A438" s="229" t="s">
        <v>687</v>
      </c>
      <c r="B438" s="231"/>
      <c r="C438" s="230"/>
      <c r="D438" s="230"/>
      <c r="E438" s="231"/>
      <c r="F438" s="231"/>
      <c r="G438" s="231"/>
      <c r="H438" s="231"/>
    </row>
    <row r="439" spans="1:13" x14ac:dyDescent="0.25">
      <c r="A439" s="214" t="s">
        <v>688</v>
      </c>
      <c r="B439" s="234">
        <v>349.7</v>
      </c>
      <c r="C439" s="265">
        <v>3508.11</v>
      </c>
      <c r="D439" s="265">
        <v>3508.11</v>
      </c>
      <c r="E439" s="231">
        <v>3508.11</v>
      </c>
      <c r="F439" s="231"/>
      <c r="G439" s="231"/>
      <c r="H439" s="231"/>
    </row>
    <row r="440" spans="1:13" x14ac:dyDescent="0.25">
      <c r="A440" s="218" t="s">
        <v>689</v>
      </c>
      <c r="B440" s="231"/>
      <c r="C440" s="220"/>
      <c r="D440" s="220"/>
      <c r="E440" s="231"/>
      <c r="F440" s="231"/>
      <c r="G440" s="231"/>
      <c r="H440" s="231"/>
    </row>
    <row r="441" spans="1:13" x14ac:dyDescent="0.25">
      <c r="A441" s="218" t="s">
        <v>690</v>
      </c>
      <c r="B441" s="231"/>
      <c r="C441" s="220"/>
      <c r="D441" s="220"/>
      <c r="E441" s="231"/>
      <c r="F441" s="231"/>
      <c r="G441" s="231"/>
      <c r="H441" s="231"/>
    </row>
    <row r="442" spans="1:13" x14ac:dyDescent="0.25">
      <c r="A442" s="218" t="s">
        <v>691</v>
      </c>
      <c r="B442" s="231"/>
      <c r="C442" s="220"/>
      <c r="D442" s="220"/>
      <c r="E442" s="231"/>
      <c r="F442" s="231"/>
      <c r="G442" s="231"/>
      <c r="H442" s="231"/>
    </row>
    <row r="443" spans="1:13" x14ac:dyDescent="0.25">
      <c r="A443" s="218" t="s">
        <v>692</v>
      </c>
      <c r="B443" s="231">
        <v>349.7</v>
      </c>
      <c r="C443" s="265">
        <v>3508.11</v>
      </c>
      <c r="D443" s="265">
        <v>3508.11</v>
      </c>
      <c r="E443" s="231">
        <v>3508.11</v>
      </c>
      <c r="F443" s="231"/>
      <c r="G443" s="231"/>
      <c r="H443" s="231"/>
    </row>
    <row r="444" spans="1:13" x14ac:dyDescent="0.25">
      <c r="A444" s="218" t="s">
        <v>693</v>
      </c>
      <c r="B444" s="231"/>
      <c r="C444" s="220"/>
      <c r="D444" s="220"/>
      <c r="E444" s="231"/>
      <c r="F444" s="231"/>
      <c r="G444" s="231"/>
      <c r="H444" s="231"/>
    </row>
    <row r="445" spans="1:13" x14ac:dyDescent="0.25">
      <c r="A445" s="218" t="s">
        <v>694</v>
      </c>
      <c r="B445" s="234"/>
      <c r="C445" s="220"/>
      <c r="D445" s="220"/>
      <c r="E445" s="231"/>
      <c r="F445" s="231"/>
      <c r="G445" s="231"/>
      <c r="H445" s="231"/>
    </row>
    <row r="446" spans="1:13" s="239" customFormat="1" x14ac:dyDescent="0.25">
      <c r="A446" s="208" t="s">
        <v>695</v>
      </c>
      <c r="B446" s="238">
        <v>1924254.75</v>
      </c>
      <c r="C446" s="210">
        <v>5792281.7699999996</v>
      </c>
      <c r="D446" s="210">
        <v>5792281.7699999996</v>
      </c>
      <c r="E446" s="238">
        <v>3689655.3256000001</v>
      </c>
      <c r="F446" s="238">
        <v>2036865.4</v>
      </c>
      <c r="G446" s="238">
        <v>646277.36</v>
      </c>
      <c r="H446" s="238">
        <v>680970.04</v>
      </c>
      <c r="M446" s="207"/>
    </row>
    <row r="447" spans="1:13" x14ac:dyDescent="0.25">
      <c r="A447" s="283" t="s">
        <v>696</v>
      </c>
      <c r="B447" s="284"/>
      <c r="C447" s="285"/>
      <c r="D447" s="285"/>
      <c r="E447" s="231"/>
      <c r="F447" s="231"/>
      <c r="G447" s="231"/>
      <c r="H447" s="231"/>
    </row>
    <row r="448" spans="1:13" x14ac:dyDescent="0.25">
      <c r="A448" s="218" t="s">
        <v>697</v>
      </c>
      <c r="B448" s="231"/>
      <c r="C448" s="220"/>
      <c r="D448" s="220"/>
      <c r="E448" s="231"/>
      <c r="F448" s="231"/>
      <c r="G448" s="231"/>
      <c r="H448" s="231"/>
    </row>
    <row r="449" spans="1:13" x14ac:dyDescent="0.25">
      <c r="A449" s="218" t="s">
        <v>698</v>
      </c>
      <c r="B449" s="231"/>
      <c r="C449" s="220"/>
      <c r="D449" s="220"/>
      <c r="E449" s="231"/>
      <c r="F449" s="231"/>
      <c r="G449" s="231"/>
      <c r="H449" s="231"/>
    </row>
    <row r="450" spans="1:13" x14ac:dyDescent="0.25">
      <c r="A450" s="218" t="s">
        <v>699</v>
      </c>
      <c r="B450" s="231"/>
      <c r="C450" s="220"/>
      <c r="D450" s="220"/>
      <c r="E450" s="231"/>
      <c r="F450" s="231"/>
      <c r="G450" s="231"/>
      <c r="H450" s="231"/>
    </row>
    <row r="451" spans="1:13" x14ac:dyDescent="0.25">
      <c r="A451" s="218" t="s">
        <v>700</v>
      </c>
      <c r="B451" s="231"/>
      <c r="C451" s="220"/>
      <c r="D451" s="220"/>
      <c r="E451" s="231"/>
      <c r="F451" s="231"/>
      <c r="G451" s="231"/>
      <c r="H451" s="231"/>
    </row>
    <row r="452" spans="1:13" x14ac:dyDescent="0.25">
      <c r="A452" s="218" t="s">
        <v>701</v>
      </c>
      <c r="B452" s="231"/>
      <c r="C452" s="220"/>
      <c r="D452" s="220"/>
      <c r="E452" s="231"/>
      <c r="F452" s="231"/>
      <c r="G452" s="231"/>
      <c r="H452" s="231"/>
    </row>
    <row r="453" spans="1:13" x14ac:dyDescent="0.25">
      <c r="A453" s="218" t="s">
        <v>702</v>
      </c>
      <c r="B453" s="231"/>
      <c r="C453" s="220"/>
      <c r="D453" s="220"/>
      <c r="E453" s="231"/>
      <c r="F453" s="231"/>
      <c r="G453" s="231"/>
      <c r="H453" s="231"/>
    </row>
    <row r="454" spans="1:13" x14ac:dyDescent="0.25">
      <c r="A454" s="218" t="s">
        <v>703</v>
      </c>
      <c r="B454" s="219"/>
      <c r="C454" s="220"/>
      <c r="D454" s="220"/>
      <c r="E454" s="231"/>
      <c r="F454" s="231"/>
      <c r="G454" s="231"/>
      <c r="H454" s="231"/>
    </row>
    <row r="455" spans="1:13" x14ac:dyDescent="0.25">
      <c r="A455" s="214" t="s">
        <v>704</v>
      </c>
      <c r="B455" s="219"/>
      <c r="C455" s="216"/>
      <c r="D455" s="216"/>
      <c r="E455" s="219"/>
      <c r="F455" s="219"/>
      <c r="G455" s="219"/>
      <c r="H455" s="219"/>
    </row>
    <row r="456" spans="1:13" x14ac:dyDescent="0.25">
      <c r="A456" s="214" t="s">
        <v>705</v>
      </c>
      <c r="B456" s="217">
        <v>1746321.13</v>
      </c>
      <c r="C456" s="234">
        <f t="shared" ref="C456:D456" si="1">C458+C459</f>
        <v>5605096.9299999997</v>
      </c>
      <c r="D456" s="234">
        <f t="shared" si="1"/>
        <v>5605096.9299999997</v>
      </c>
      <c r="E456" s="209">
        <v>3006564.05</v>
      </c>
      <c r="F456" s="209">
        <v>1405366</v>
      </c>
      <c r="G456" s="209">
        <v>0</v>
      </c>
      <c r="H456" s="209">
        <v>0</v>
      </c>
    </row>
    <row r="457" spans="1:13" x14ac:dyDescent="0.25">
      <c r="A457" s="218" t="s">
        <v>706</v>
      </c>
      <c r="B457" s="219"/>
      <c r="C457" s="220"/>
      <c r="D457" s="220"/>
      <c r="E457" s="219"/>
      <c r="F457" s="219"/>
      <c r="G457" s="219"/>
      <c r="H457" s="219"/>
    </row>
    <row r="458" spans="1:13" x14ac:dyDescent="0.25">
      <c r="A458" s="218" t="s">
        <v>707</v>
      </c>
      <c r="B458" s="219"/>
      <c r="C458" s="220">
        <v>2774461.0399999996</v>
      </c>
      <c r="D458" s="220">
        <v>2774461.0399999996</v>
      </c>
      <c r="E458" s="219">
        <v>2966914</v>
      </c>
      <c r="F458" s="219"/>
      <c r="G458" s="219"/>
      <c r="H458" s="219"/>
    </row>
    <row r="459" spans="1:13" x14ac:dyDescent="0.25">
      <c r="A459" s="218" t="s">
        <v>708</v>
      </c>
      <c r="B459" s="221">
        <v>1746321.13</v>
      </c>
      <c r="C459" s="231">
        <v>2830635.89</v>
      </c>
      <c r="D459" s="231">
        <v>2830635.89</v>
      </c>
      <c r="E459" s="219">
        <v>39650.050000000003</v>
      </c>
      <c r="F459" s="219">
        <v>1405366</v>
      </c>
      <c r="G459" s="219"/>
      <c r="H459" s="219"/>
    </row>
    <row r="460" spans="1:13" x14ac:dyDescent="0.25">
      <c r="A460" s="218" t="s">
        <v>709</v>
      </c>
      <c r="B460" s="219"/>
      <c r="C460" s="220"/>
      <c r="D460" s="220"/>
      <c r="E460" s="219"/>
      <c r="F460" s="219"/>
      <c r="G460" s="219"/>
      <c r="H460" s="219"/>
    </row>
    <row r="461" spans="1:13" x14ac:dyDescent="0.25">
      <c r="A461" s="218" t="s">
        <v>710</v>
      </c>
      <c r="B461" s="215"/>
      <c r="C461" s="220"/>
      <c r="D461" s="220"/>
      <c r="E461" s="219"/>
      <c r="F461" s="219"/>
      <c r="G461" s="219"/>
      <c r="H461" s="219"/>
    </row>
    <row r="462" spans="1:13" x14ac:dyDescent="0.25">
      <c r="A462" s="218" t="s">
        <v>711</v>
      </c>
      <c r="B462" s="219"/>
      <c r="C462" s="220"/>
      <c r="D462" s="220"/>
      <c r="E462" s="219"/>
      <c r="F462" s="219"/>
      <c r="G462" s="219"/>
      <c r="H462" s="219"/>
    </row>
    <row r="463" spans="1:13" s="224" customFormat="1" x14ac:dyDescent="0.25">
      <c r="A463" s="214" t="s">
        <v>712</v>
      </c>
      <c r="B463" s="217">
        <v>177933.62</v>
      </c>
      <c r="C463" s="234">
        <v>187184.84</v>
      </c>
      <c r="D463" s="234">
        <v>187184.84</v>
      </c>
      <c r="E463" s="215">
        <v>683091.27560000005</v>
      </c>
      <c r="F463" s="215">
        <v>631499.4</v>
      </c>
      <c r="G463" s="215">
        <v>646277.36</v>
      </c>
      <c r="H463" s="215">
        <v>680970.04</v>
      </c>
      <c r="M463" s="225"/>
    </row>
    <row r="464" spans="1:13" x14ac:dyDescent="0.25">
      <c r="A464" s="218" t="s">
        <v>713</v>
      </c>
      <c r="B464" s="219"/>
      <c r="C464" s="220"/>
      <c r="D464" s="220"/>
      <c r="E464" s="219"/>
      <c r="F464" s="219"/>
      <c r="G464" s="219"/>
      <c r="H464" s="219"/>
    </row>
    <row r="465" spans="1:13" x14ac:dyDescent="0.25">
      <c r="A465" s="218" t="s">
        <v>714</v>
      </c>
      <c r="B465" s="219"/>
      <c r="C465" s="220"/>
      <c r="D465" s="220"/>
      <c r="E465" s="219"/>
      <c r="F465" s="237"/>
      <c r="G465" s="237"/>
      <c r="H465" s="219"/>
    </row>
    <row r="466" spans="1:13" x14ac:dyDescent="0.25">
      <c r="A466" s="218" t="s">
        <v>715</v>
      </c>
      <c r="B466" s="219"/>
      <c r="C466" s="220"/>
      <c r="D466" s="220"/>
      <c r="E466" s="219">
        <v>130000</v>
      </c>
      <c r="F466" s="219">
        <v>60000</v>
      </c>
      <c r="G466" s="219">
        <v>70000</v>
      </c>
      <c r="H466" s="219">
        <v>95000</v>
      </c>
    </row>
    <row r="467" spans="1:13" x14ac:dyDescent="0.25">
      <c r="A467" s="218" t="s">
        <v>716</v>
      </c>
      <c r="B467" s="219"/>
      <c r="C467" s="220"/>
      <c r="D467" s="220"/>
      <c r="E467" s="219">
        <v>62359.755599999975</v>
      </c>
      <c r="F467" s="219">
        <v>46192.479999999996</v>
      </c>
      <c r="G467" s="219">
        <v>47584.44</v>
      </c>
      <c r="H467" s="219">
        <v>55499.520000000019</v>
      </c>
    </row>
    <row r="468" spans="1:13" x14ac:dyDescent="0.25">
      <c r="A468" s="218" t="s">
        <v>717</v>
      </c>
      <c r="B468" s="219"/>
      <c r="C468" s="220"/>
      <c r="D468" s="220"/>
      <c r="E468" s="219">
        <v>102131.52</v>
      </c>
      <c r="F468" s="219">
        <v>136706.92000000001</v>
      </c>
      <c r="G468" s="219">
        <v>140092.92000000001</v>
      </c>
      <c r="H468" s="219">
        <v>141870.52000000002</v>
      </c>
      <c r="I468" s="286"/>
      <c r="J468" s="286"/>
      <c r="K468" s="286"/>
      <c r="L468" s="286"/>
    </row>
    <row r="469" spans="1:13" x14ac:dyDescent="0.25">
      <c r="A469" s="218" t="s">
        <v>718</v>
      </c>
      <c r="B469" s="219"/>
      <c r="C469" s="220"/>
      <c r="D469" s="220"/>
      <c r="E469" s="219"/>
      <c r="F469" s="219"/>
      <c r="G469" s="219"/>
      <c r="H469" s="219"/>
    </row>
    <row r="470" spans="1:13" x14ac:dyDescent="0.25">
      <c r="A470" s="218" t="s">
        <v>719</v>
      </c>
      <c r="B470" s="219"/>
      <c r="C470" s="220"/>
      <c r="D470" s="220"/>
      <c r="E470" s="219"/>
      <c r="F470" s="219"/>
      <c r="G470" s="219"/>
      <c r="H470" s="219"/>
      <c r="L470" s="287"/>
    </row>
    <row r="471" spans="1:13" x14ac:dyDescent="0.25">
      <c r="A471" s="218" t="s">
        <v>720</v>
      </c>
      <c r="B471" s="219"/>
      <c r="C471" s="220"/>
      <c r="D471" s="220"/>
      <c r="E471" s="219"/>
      <c r="F471" s="219"/>
      <c r="G471" s="219"/>
      <c r="H471" s="219"/>
    </row>
    <row r="472" spans="1:13" x14ac:dyDescent="0.25">
      <c r="A472" s="218" t="s">
        <v>721</v>
      </c>
      <c r="B472" s="234"/>
      <c r="C472" s="220"/>
      <c r="D472" s="220"/>
      <c r="E472" s="219"/>
      <c r="F472" s="219"/>
      <c r="G472" s="219"/>
      <c r="H472" s="219"/>
    </row>
    <row r="473" spans="1:13" x14ac:dyDescent="0.25">
      <c r="A473" s="218" t="s">
        <v>722</v>
      </c>
      <c r="B473" s="221">
        <v>177933.62</v>
      </c>
      <c r="C473" s="231">
        <v>187184.84</v>
      </c>
      <c r="D473" s="231">
        <v>187184.84</v>
      </c>
      <c r="E473" s="221">
        <v>388600</v>
      </c>
      <c r="F473" s="221">
        <v>388600</v>
      </c>
      <c r="G473" s="221">
        <v>388600</v>
      </c>
      <c r="H473" s="221">
        <v>388600</v>
      </c>
    </row>
    <row r="474" spans="1:13" s="239" customFormat="1" x14ac:dyDescent="0.25">
      <c r="A474" s="288" t="s">
        <v>723</v>
      </c>
      <c r="B474" s="289">
        <v>8197676.8799999999</v>
      </c>
      <c r="C474" s="289">
        <v>13905733.82</v>
      </c>
      <c r="D474" s="289">
        <v>13905733.82</v>
      </c>
      <c r="E474" s="108">
        <v>13854631.189999996</v>
      </c>
      <c r="F474" s="108">
        <v>15027646.015792795</v>
      </c>
      <c r="G474" s="108">
        <v>10958111.306325246</v>
      </c>
      <c r="H474" s="108">
        <v>9336282.3280912936</v>
      </c>
      <c r="M474" s="207"/>
    </row>
    <row r="475" spans="1:13" ht="75" x14ac:dyDescent="0.25">
      <c r="A475" s="200" t="s">
        <v>249</v>
      </c>
      <c r="B475" s="201" t="s">
        <v>250</v>
      </c>
      <c r="C475" s="201" t="s">
        <v>389</v>
      </c>
      <c r="D475" s="201" t="s">
        <v>252</v>
      </c>
      <c r="E475" s="201" t="s">
        <v>513</v>
      </c>
      <c r="F475" s="201" t="s">
        <v>253</v>
      </c>
      <c r="G475" s="201" t="s">
        <v>254</v>
      </c>
      <c r="H475" s="201" t="s">
        <v>255</v>
      </c>
    </row>
    <row r="476" spans="1:13" s="235" customFormat="1" x14ac:dyDescent="0.25">
      <c r="A476" s="208" t="s">
        <v>724</v>
      </c>
      <c r="B476" s="209"/>
      <c r="C476" s="230"/>
      <c r="D476" s="230"/>
      <c r="E476" s="209"/>
      <c r="F476" s="209"/>
      <c r="G476" s="209"/>
      <c r="H476" s="209"/>
      <c r="M476" s="236"/>
    </row>
    <row r="477" spans="1:13" s="235" customFormat="1" x14ac:dyDescent="0.25">
      <c r="A477" s="208" t="s">
        <v>725</v>
      </c>
      <c r="B477" s="209">
        <v>332.48</v>
      </c>
      <c r="C477" s="230"/>
      <c r="D477" s="230"/>
      <c r="E477" s="238"/>
      <c r="F477" s="238">
        <v>332</v>
      </c>
      <c r="G477" s="238">
        <v>332</v>
      </c>
      <c r="H477" s="238"/>
      <c r="M477" s="236"/>
    </row>
    <row r="478" spans="1:13" x14ac:dyDescent="0.25">
      <c r="A478" s="218" t="s">
        <v>726</v>
      </c>
      <c r="B478" s="219"/>
      <c r="C478" s="220"/>
      <c r="D478" s="220"/>
      <c r="E478" s="221"/>
      <c r="F478" s="221"/>
      <c r="G478" s="221"/>
      <c r="H478" s="221"/>
    </row>
    <row r="479" spans="1:13" x14ac:dyDescent="0.25">
      <c r="A479" s="218" t="s">
        <v>727</v>
      </c>
      <c r="B479" s="219">
        <v>332.48</v>
      </c>
      <c r="C479" s="220"/>
      <c r="D479" s="220"/>
      <c r="E479" s="221"/>
      <c r="F479" s="221">
        <v>332</v>
      </c>
      <c r="G479" s="221">
        <v>332</v>
      </c>
      <c r="H479" s="221"/>
    </row>
    <row r="480" spans="1:13" x14ac:dyDescent="0.25">
      <c r="A480" s="218" t="s">
        <v>728</v>
      </c>
      <c r="B480" s="219"/>
      <c r="C480" s="220"/>
      <c r="D480" s="220"/>
      <c r="E480" s="219"/>
      <c r="F480" s="219"/>
      <c r="G480" s="219"/>
      <c r="H480" s="219"/>
    </row>
    <row r="481" spans="1:13" s="235" customFormat="1" x14ac:dyDescent="0.25">
      <c r="A481" s="208" t="s">
        <v>729</v>
      </c>
      <c r="B481" s="209"/>
      <c r="C481" s="230"/>
      <c r="D481" s="230"/>
      <c r="E481" s="209"/>
      <c r="F481" s="209"/>
      <c r="G481" s="209"/>
      <c r="H481" s="209"/>
      <c r="M481" s="236"/>
    </row>
    <row r="482" spans="1:13" x14ac:dyDescent="0.25">
      <c r="A482" s="218" t="s">
        <v>730</v>
      </c>
      <c r="B482" s="219"/>
      <c r="C482" s="220"/>
      <c r="D482" s="220"/>
      <c r="E482" s="219"/>
      <c r="F482" s="219"/>
      <c r="G482" s="219"/>
      <c r="H482" s="219"/>
    </row>
    <row r="483" spans="1:13" x14ac:dyDescent="0.25">
      <c r="A483" s="218" t="s">
        <v>731</v>
      </c>
      <c r="B483" s="219"/>
      <c r="C483" s="220"/>
      <c r="D483" s="220"/>
      <c r="E483" s="219"/>
      <c r="F483" s="219"/>
      <c r="G483" s="219"/>
      <c r="H483" s="219"/>
    </row>
    <row r="484" spans="1:13" x14ac:dyDescent="0.25">
      <c r="A484" s="218" t="s">
        <v>732</v>
      </c>
      <c r="B484" s="219"/>
      <c r="C484" s="220"/>
      <c r="D484" s="220"/>
      <c r="E484" s="219"/>
      <c r="F484" s="219"/>
      <c r="G484" s="219"/>
      <c r="H484" s="219"/>
    </row>
    <row r="485" spans="1:13" x14ac:dyDescent="0.25">
      <c r="A485" s="218" t="s">
        <v>733</v>
      </c>
      <c r="B485" s="219"/>
      <c r="C485" s="220"/>
      <c r="D485" s="220"/>
      <c r="E485" s="219"/>
      <c r="F485" s="219"/>
      <c r="G485" s="219"/>
      <c r="H485" s="219"/>
    </row>
    <row r="486" spans="1:13" x14ac:dyDescent="0.25">
      <c r="A486" s="218" t="s">
        <v>734</v>
      </c>
      <c r="B486" s="219"/>
      <c r="C486" s="220"/>
      <c r="D486" s="220"/>
      <c r="E486" s="219"/>
      <c r="F486" s="219"/>
      <c r="G486" s="219"/>
      <c r="H486" s="219"/>
    </row>
    <row r="487" spans="1:13" s="235" customFormat="1" x14ac:dyDescent="0.25">
      <c r="A487" s="208" t="s">
        <v>735</v>
      </c>
      <c r="B487" s="209"/>
      <c r="C487" s="230"/>
      <c r="D487" s="230"/>
      <c r="E487" s="209"/>
      <c r="F487" s="209"/>
      <c r="G487" s="209"/>
      <c r="H487" s="209"/>
      <c r="M487" s="236"/>
    </row>
    <row r="488" spans="1:13" x14ac:dyDescent="0.25">
      <c r="A488" s="218" t="s">
        <v>736</v>
      </c>
      <c r="B488" s="219"/>
      <c r="C488" s="220"/>
      <c r="D488" s="220"/>
      <c r="E488" s="219"/>
      <c r="F488" s="219"/>
      <c r="G488" s="219"/>
      <c r="H488" s="219"/>
    </row>
    <row r="489" spans="1:13" x14ac:dyDescent="0.25">
      <c r="A489" s="218" t="s">
        <v>737</v>
      </c>
      <c r="B489" s="219"/>
      <c r="C489" s="220"/>
      <c r="D489" s="220"/>
      <c r="E489" s="219"/>
      <c r="F489" s="219"/>
      <c r="G489" s="219"/>
      <c r="H489" s="219"/>
    </row>
    <row r="490" spans="1:13" x14ac:dyDescent="0.25">
      <c r="A490" s="218" t="s">
        <v>738</v>
      </c>
      <c r="B490" s="219"/>
      <c r="C490" s="220"/>
      <c r="D490" s="220"/>
      <c r="E490" s="219"/>
      <c r="F490" s="219"/>
      <c r="G490" s="219"/>
      <c r="H490" s="219"/>
    </row>
    <row r="491" spans="1:13" s="235" customFormat="1" x14ac:dyDescent="0.25">
      <c r="A491" s="208" t="s">
        <v>739</v>
      </c>
      <c r="B491" s="209">
        <v>687.59</v>
      </c>
      <c r="C491" s="231">
        <v>642.9</v>
      </c>
      <c r="D491" s="231">
        <v>642.9</v>
      </c>
      <c r="E491" s="238">
        <v>642.9</v>
      </c>
      <c r="F491" s="238">
        <v>688</v>
      </c>
      <c r="G491" s="238">
        <v>688</v>
      </c>
      <c r="H491" s="238"/>
      <c r="M491" s="236"/>
    </row>
    <row r="492" spans="1:13" x14ac:dyDescent="0.25">
      <c r="A492" s="218" t="s">
        <v>740</v>
      </c>
      <c r="B492" s="219">
        <v>687.59</v>
      </c>
      <c r="C492" s="231">
        <v>642.9</v>
      </c>
      <c r="D492" s="231">
        <v>642.9</v>
      </c>
      <c r="E492" s="221">
        <v>642.9</v>
      </c>
      <c r="F492" s="221">
        <v>688</v>
      </c>
      <c r="G492" s="221">
        <v>688</v>
      </c>
      <c r="H492" s="221"/>
    </row>
    <row r="493" spans="1:13" x14ac:dyDescent="0.25">
      <c r="A493" s="218" t="s">
        <v>741</v>
      </c>
      <c r="B493" s="219"/>
      <c r="C493" s="220"/>
      <c r="D493" s="220"/>
      <c r="E493" s="221"/>
      <c r="F493" s="221"/>
      <c r="G493" s="221"/>
      <c r="H493" s="221"/>
    </row>
    <row r="494" spans="1:13" s="239" customFormat="1" x14ac:dyDescent="0.25">
      <c r="A494" s="208" t="s">
        <v>742</v>
      </c>
      <c r="B494" s="209">
        <v>-355.11</v>
      </c>
      <c r="C494" s="210">
        <v>-642.9</v>
      </c>
      <c r="D494" s="210">
        <v>-642.9</v>
      </c>
      <c r="E494" s="238">
        <v>-642.9</v>
      </c>
      <c r="F494" s="238">
        <v>-356</v>
      </c>
      <c r="G494" s="238">
        <v>-356</v>
      </c>
      <c r="H494" s="238"/>
      <c r="M494" s="207"/>
    </row>
    <row r="495" spans="1:13" x14ac:dyDescent="0.25">
      <c r="A495" s="229" t="s">
        <v>743</v>
      </c>
      <c r="B495" s="219"/>
      <c r="C495" s="230"/>
      <c r="D495" s="230"/>
      <c r="E495" s="219"/>
      <c r="F495" s="219"/>
      <c r="G495" s="219"/>
      <c r="H495" s="219"/>
    </row>
    <row r="496" spans="1:13" x14ac:dyDescent="0.25">
      <c r="A496" s="229" t="s">
        <v>744</v>
      </c>
      <c r="B496" s="219"/>
      <c r="C496" s="230"/>
      <c r="D496" s="230"/>
      <c r="E496" s="219"/>
      <c r="F496" s="219"/>
      <c r="G496" s="219"/>
      <c r="H496" s="219"/>
    </row>
    <row r="497" spans="1:13" x14ac:dyDescent="0.25">
      <c r="A497" s="229" t="s">
        <v>745</v>
      </c>
      <c r="B497" s="219"/>
      <c r="C497" s="230"/>
      <c r="D497" s="230"/>
      <c r="E497" s="219"/>
      <c r="F497" s="219"/>
      <c r="G497" s="219"/>
      <c r="H497" s="219"/>
    </row>
    <row r="498" spans="1:13" x14ac:dyDescent="0.25">
      <c r="A498" s="229" t="s">
        <v>746</v>
      </c>
      <c r="B498" s="219"/>
      <c r="C498" s="230"/>
      <c r="D498" s="230"/>
      <c r="E498" s="219"/>
      <c r="F498" s="219"/>
      <c r="G498" s="219"/>
      <c r="H498" s="219"/>
    </row>
    <row r="499" spans="1:13" s="235" customFormat="1" x14ac:dyDescent="0.25">
      <c r="A499" s="208" t="s">
        <v>747</v>
      </c>
      <c r="B499" s="209"/>
      <c r="C499" s="191">
        <v>107002.95</v>
      </c>
      <c r="D499" s="191">
        <v>107002.95</v>
      </c>
      <c r="E499" s="209">
        <v>164572</v>
      </c>
      <c r="F499" s="209"/>
      <c r="G499" s="209"/>
      <c r="H499" s="209"/>
      <c r="M499" s="236"/>
    </row>
    <row r="500" spans="1:13" s="212" customFormat="1" x14ac:dyDescent="0.25">
      <c r="A500" s="229" t="s">
        <v>748</v>
      </c>
      <c r="B500" s="219">
        <v>658259.09</v>
      </c>
      <c r="C500" s="191">
        <v>107002.95</v>
      </c>
      <c r="D500" s="191">
        <v>107002.95</v>
      </c>
      <c r="E500" s="219"/>
      <c r="F500" s="219"/>
      <c r="G500" s="219"/>
      <c r="H500" s="219"/>
      <c r="M500" s="213"/>
    </row>
    <row r="501" spans="1:13" x14ac:dyDescent="0.25">
      <c r="A501" s="218" t="s">
        <v>749</v>
      </c>
      <c r="B501" s="219"/>
      <c r="C501" s="220"/>
      <c r="D501" s="220"/>
      <c r="E501" s="219"/>
      <c r="F501" s="219"/>
      <c r="G501" s="219"/>
      <c r="H501" s="219"/>
    </row>
    <row r="502" spans="1:13" s="224" customFormat="1" x14ac:dyDescent="0.25">
      <c r="A502" s="214" t="s">
        <v>750</v>
      </c>
      <c r="B502" s="215">
        <v>658259.09</v>
      </c>
      <c r="C502" s="216">
        <v>107002.95</v>
      </c>
      <c r="D502" s="216">
        <v>107002.95</v>
      </c>
      <c r="E502" s="215"/>
      <c r="F502" s="215"/>
      <c r="G502" s="215"/>
      <c r="H502" s="215"/>
      <c r="M502" s="225"/>
    </row>
    <row r="503" spans="1:13" x14ac:dyDescent="0.25">
      <c r="A503" s="218" t="s">
        <v>751</v>
      </c>
      <c r="B503" s="219"/>
      <c r="C503" s="220"/>
      <c r="D503" s="220"/>
      <c r="E503" s="219"/>
      <c r="F503" s="219"/>
      <c r="G503" s="219"/>
      <c r="H503" s="219"/>
    </row>
    <row r="504" spans="1:13" x14ac:dyDescent="0.25">
      <c r="A504" s="218" t="s">
        <v>752</v>
      </c>
      <c r="B504" s="219"/>
      <c r="C504" s="220"/>
      <c r="D504" s="220"/>
      <c r="E504" s="219"/>
      <c r="F504" s="219"/>
      <c r="G504" s="219"/>
      <c r="H504" s="219"/>
    </row>
    <row r="505" spans="1:13" x14ac:dyDescent="0.25">
      <c r="A505" s="218" t="s">
        <v>753</v>
      </c>
      <c r="B505" s="219"/>
      <c r="C505" s="220"/>
      <c r="D505" s="220"/>
      <c r="E505" s="219"/>
      <c r="F505" s="219"/>
      <c r="G505" s="219"/>
      <c r="H505" s="219"/>
    </row>
    <row r="506" spans="1:13" x14ac:dyDescent="0.25">
      <c r="A506" s="218" t="s">
        <v>754</v>
      </c>
      <c r="B506" s="219"/>
      <c r="C506" s="220"/>
      <c r="D506" s="220"/>
      <c r="E506" s="219"/>
      <c r="F506" s="219"/>
      <c r="G506" s="219"/>
      <c r="H506" s="219"/>
    </row>
    <row r="507" spans="1:13" x14ac:dyDescent="0.25">
      <c r="A507" s="218" t="s">
        <v>755</v>
      </c>
      <c r="B507" s="219">
        <v>90039.01</v>
      </c>
      <c r="C507" s="290">
        <v>107002.95</v>
      </c>
      <c r="D507" s="290">
        <v>107002.95</v>
      </c>
      <c r="E507" s="219"/>
      <c r="F507" s="219"/>
      <c r="G507" s="219"/>
      <c r="H507" s="219"/>
    </row>
    <row r="508" spans="1:13" x14ac:dyDescent="0.25">
      <c r="A508" s="229" t="s">
        <v>756</v>
      </c>
      <c r="B508" s="219"/>
      <c r="C508" s="230"/>
      <c r="D508" s="230"/>
      <c r="E508" s="219"/>
      <c r="F508" s="219"/>
      <c r="G508" s="219"/>
      <c r="H508" s="219"/>
    </row>
    <row r="509" spans="1:13" x14ac:dyDescent="0.25">
      <c r="A509" s="229" t="s">
        <v>757</v>
      </c>
      <c r="B509" s="219"/>
      <c r="C509" s="230"/>
      <c r="D509" s="230"/>
      <c r="E509" s="219"/>
      <c r="F509" s="219"/>
      <c r="G509" s="219"/>
      <c r="H509" s="219"/>
    </row>
    <row r="510" spans="1:13" x14ac:dyDescent="0.25">
      <c r="A510" s="229" t="s">
        <v>758</v>
      </c>
      <c r="B510" s="219"/>
      <c r="C510" s="230"/>
      <c r="D510" s="230"/>
      <c r="E510" s="219"/>
      <c r="F510" s="219"/>
      <c r="G510" s="219"/>
      <c r="H510" s="219"/>
    </row>
    <row r="511" spans="1:13" x14ac:dyDescent="0.25">
      <c r="A511" s="229" t="s">
        <v>759</v>
      </c>
      <c r="B511" s="219"/>
      <c r="C511" s="230"/>
      <c r="D511" s="230"/>
      <c r="E511" s="219"/>
      <c r="F511" s="219"/>
      <c r="G511" s="219"/>
      <c r="H511" s="219"/>
    </row>
    <row r="512" spans="1:13" x14ac:dyDescent="0.25">
      <c r="A512" s="229" t="s">
        <v>760</v>
      </c>
      <c r="B512" s="219"/>
      <c r="C512" s="230"/>
      <c r="D512" s="230"/>
      <c r="E512" s="219"/>
      <c r="F512" s="219"/>
      <c r="G512" s="219"/>
      <c r="H512" s="219"/>
    </row>
    <row r="513" spans="1:13" x14ac:dyDescent="0.25">
      <c r="A513" s="229" t="s">
        <v>761</v>
      </c>
      <c r="B513" s="219"/>
      <c r="C513" s="230"/>
      <c r="D513" s="230"/>
      <c r="E513" s="219"/>
      <c r="F513" s="219"/>
      <c r="G513" s="219"/>
      <c r="H513" s="219"/>
    </row>
    <row r="514" spans="1:13" x14ac:dyDescent="0.25">
      <c r="A514" s="229" t="s">
        <v>762</v>
      </c>
      <c r="B514" s="219">
        <v>90039.01</v>
      </c>
      <c r="C514" s="231">
        <v>107002.95</v>
      </c>
      <c r="D514" s="231">
        <v>107002.95</v>
      </c>
      <c r="E514" s="219"/>
      <c r="F514" s="219"/>
      <c r="G514" s="219"/>
      <c r="H514" s="219"/>
    </row>
    <row r="515" spans="1:13" x14ac:dyDescent="0.25">
      <c r="A515" s="218" t="s">
        <v>763</v>
      </c>
      <c r="B515" s="219">
        <v>568220.07999999996</v>
      </c>
      <c r="C515" s="220"/>
      <c r="D515" s="220"/>
      <c r="E515" s="219"/>
      <c r="F515" s="219"/>
      <c r="G515" s="219"/>
      <c r="H515" s="219"/>
    </row>
    <row r="516" spans="1:13" x14ac:dyDescent="0.25">
      <c r="A516" s="218" t="s">
        <v>764</v>
      </c>
      <c r="B516" s="219"/>
      <c r="C516" s="220"/>
      <c r="D516" s="220"/>
      <c r="E516" s="219"/>
      <c r="F516" s="219"/>
      <c r="G516" s="219"/>
      <c r="H516" s="219"/>
    </row>
    <row r="517" spans="1:13" x14ac:dyDescent="0.25">
      <c r="A517" s="218" t="s">
        <v>765</v>
      </c>
      <c r="B517" s="219">
        <v>568220.07999999996</v>
      </c>
      <c r="C517" s="220"/>
      <c r="D517" s="220"/>
      <c r="E517" s="219"/>
      <c r="F517" s="219"/>
      <c r="G517" s="219"/>
      <c r="H517" s="219"/>
    </row>
    <row r="518" spans="1:13" x14ac:dyDescent="0.25">
      <c r="A518" s="229" t="s">
        <v>766</v>
      </c>
      <c r="B518" s="219"/>
      <c r="C518" s="230"/>
      <c r="D518" s="230"/>
      <c r="E518" s="219"/>
      <c r="F518" s="219"/>
      <c r="G518" s="219"/>
      <c r="H518" s="219"/>
    </row>
    <row r="519" spans="1:13" x14ac:dyDescent="0.25">
      <c r="A519" s="229" t="s">
        <v>767</v>
      </c>
      <c r="B519" s="219">
        <v>2506.11</v>
      </c>
      <c r="C519" s="230"/>
      <c r="D519" s="230"/>
      <c r="E519" s="219"/>
      <c r="F519" s="219"/>
      <c r="G519" s="219"/>
      <c r="H519" s="219"/>
    </row>
    <row r="520" spans="1:13" x14ac:dyDescent="0.25">
      <c r="A520" s="229" t="s">
        <v>768</v>
      </c>
      <c r="B520" s="219"/>
      <c r="C520" s="230"/>
      <c r="D520" s="230"/>
      <c r="E520" s="219"/>
      <c r="F520" s="219"/>
      <c r="G520" s="219"/>
      <c r="H520" s="219"/>
    </row>
    <row r="521" spans="1:13" x14ac:dyDescent="0.25">
      <c r="A521" s="229" t="s">
        <v>769</v>
      </c>
      <c r="B521" s="219"/>
      <c r="C521" s="230"/>
      <c r="D521" s="230"/>
      <c r="E521" s="219"/>
      <c r="F521" s="219"/>
      <c r="G521" s="219"/>
      <c r="H521" s="219"/>
    </row>
    <row r="522" spans="1:13" x14ac:dyDescent="0.25">
      <c r="A522" s="229" t="s">
        <v>770</v>
      </c>
      <c r="B522" s="219"/>
      <c r="C522" s="230"/>
      <c r="D522" s="230"/>
      <c r="E522" s="219"/>
      <c r="F522" s="219"/>
      <c r="G522" s="219"/>
      <c r="H522" s="219"/>
    </row>
    <row r="523" spans="1:13" x14ac:dyDescent="0.25">
      <c r="A523" s="229" t="s">
        <v>771</v>
      </c>
      <c r="B523" s="219"/>
      <c r="C523" s="230"/>
      <c r="D523" s="230"/>
      <c r="E523" s="219"/>
      <c r="F523" s="219"/>
      <c r="G523" s="219"/>
      <c r="H523" s="219"/>
    </row>
    <row r="524" spans="1:13" x14ac:dyDescent="0.25">
      <c r="A524" s="229" t="s">
        <v>772</v>
      </c>
      <c r="B524" s="219">
        <v>565713.97</v>
      </c>
      <c r="C524" s="230"/>
      <c r="D524" s="230"/>
      <c r="E524" s="219"/>
      <c r="F524" s="219"/>
      <c r="G524" s="219"/>
      <c r="H524" s="219"/>
    </row>
    <row r="525" spans="1:13" x14ac:dyDescent="0.25">
      <c r="A525" s="218" t="s">
        <v>773</v>
      </c>
      <c r="B525" s="219"/>
      <c r="C525" s="220"/>
      <c r="D525" s="220"/>
      <c r="E525" s="219"/>
      <c r="F525" s="219"/>
      <c r="G525" s="219"/>
      <c r="H525" s="219"/>
    </row>
    <row r="526" spans="1:13" s="212" customFormat="1" x14ac:dyDescent="0.25">
      <c r="A526" s="208" t="s">
        <v>774</v>
      </c>
      <c r="B526" s="238">
        <v>866330.33</v>
      </c>
      <c r="C526" s="191">
        <v>170303.16999999998</v>
      </c>
      <c r="D526" s="191">
        <v>170303.16999999998</v>
      </c>
      <c r="E526" s="209">
        <v>164572</v>
      </c>
      <c r="F526" s="219"/>
      <c r="G526" s="219"/>
      <c r="H526" s="219"/>
      <c r="M526" s="213"/>
    </row>
    <row r="527" spans="1:13" x14ac:dyDescent="0.25">
      <c r="A527" s="214" t="s">
        <v>775</v>
      </c>
      <c r="B527" s="219"/>
      <c r="C527" s="216"/>
      <c r="D527" s="216"/>
      <c r="E527" s="219"/>
      <c r="F527" s="219"/>
      <c r="G527" s="219"/>
      <c r="H527" s="219"/>
    </row>
    <row r="528" spans="1:13" x14ac:dyDescent="0.25">
      <c r="A528" s="214" t="s">
        <v>776</v>
      </c>
      <c r="B528" s="217">
        <v>866330.33</v>
      </c>
      <c r="C528" s="191">
        <v>170303.16999999998</v>
      </c>
      <c r="D528" s="191">
        <v>170303.16999999998</v>
      </c>
      <c r="E528" s="219"/>
      <c r="F528" s="219"/>
      <c r="G528" s="219"/>
      <c r="H528" s="219"/>
    </row>
    <row r="529" spans="1:8" x14ac:dyDescent="0.25">
      <c r="A529" s="218" t="s">
        <v>777</v>
      </c>
      <c r="B529" s="219"/>
      <c r="C529" s="220"/>
      <c r="D529" s="220"/>
      <c r="E529" s="219"/>
      <c r="F529" s="219"/>
      <c r="G529" s="219"/>
      <c r="H529" s="219"/>
    </row>
    <row r="530" spans="1:8" x14ac:dyDescent="0.25">
      <c r="A530" s="218" t="s">
        <v>778</v>
      </c>
      <c r="B530" s="219"/>
      <c r="C530" s="220"/>
      <c r="D530" s="220"/>
      <c r="E530" s="219"/>
      <c r="F530" s="219"/>
      <c r="G530" s="219"/>
      <c r="H530" s="219"/>
    </row>
    <row r="531" spans="1:8" x14ac:dyDescent="0.25">
      <c r="A531" s="218" t="s">
        <v>779</v>
      </c>
      <c r="B531" s="219">
        <v>43670.74</v>
      </c>
      <c r="C531" s="220">
        <v>170303.16999999998</v>
      </c>
      <c r="D531" s="220">
        <v>170303.16999999998</v>
      </c>
      <c r="E531" s="219"/>
      <c r="F531" s="219"/>
      <c r="G531" s="219"/>
      <c r="H531" s="219"/>
    </row>
    <row r="532" spans="1:8" x14ac:dyDescent="0.25">
      <c r="A532" s="218" t="s">
        <v>780</v>
      </c>
      <c r="B532" s="219"/>
      <c r="C532" s="220"/>
      <c r="D532" s="220"/>
      <c r="E532" s="219"/>
      <c r="F532" s="219"/>
      <c r="G532" s="219"/>
      <c r="H532" s="219"/>
    </row>
    <row r="533" spans="1:8" x14ac:dyDescent="0.25">
      <c r="A533" s="229" t="s">
        <v>781</v>
      </c>
      <c r="B533" s="219"/>
      <c r="C533" s="230"/>
      <c r="D533" s="230"/>
      <c r="E533" s="219"/>
      <c r="F533" s="219"/>
      <c r="G533" s="219"/>
      <c r="H533" s="219"/>
    </row>
    <row r="534" spans="1:8" x14ac:dyDescent="0.25">
      <c r="A534" s="229" t="s">
        <v>782</v>
      </c>
      <c r="B534" s="219"/>
      <c r="C534" s="230"/>
      <c r="D534" s="230"/>
      <c r="E534" s="219"/>
      <c r="F534" s="219"/>
      <c r="G534" s="219"/>
      <c r="H534" s="219"/>
    </row>
    <row r="535" spans="1:8" x14ac:dyDescent="0.25">
      <c r="A535" s="218" t="s">
        <v>783</v>
      </c>
      <c r="B535" s="219">
        <v>43670.74</v>
      </c>
      <c r="C535" s="220">
        <v>170303.16999999998</v>
      </c>
      <c r="D535" s="220">
        <v>170303.16999999998</v>
      </c>
      <c r="E535" s="219"/>
      <c r="F535" s="219"/>
      <c r="G535" s="219"/>
      <c r="H535" s="219"/>
    </row>
    <row r="536" spans="1:8" x14ac:dyDescent="0.25">
      <c r="A536" s="229" t="s">
        <v>784</v>
      </c>
      <c r="B536" s="219"/>
      <c r="C536" s="230"/>
      <c r="D536" s="230"/>
      <c r="E536" s="219"/>
      <c r="F536" s="219"/>
      <c r="G536" s="219"/>
      <c r="H536" s="219"/>
    </row>
    <row r="537" spans="1:8" ht="75" x14ac:dyDescent="0.25">
      <c r="A537" s="200" t="s">
        <v>249</v>
      </c>
      <c r="B537" s="201" t="s">
        <v>250</v>
      </c>
      <c r="C537" s="201" t="s">
        <v>389</v>
      </c>
      <c r="D537" s="201" t="s">
        <v>252</v>
      </c>
      <c r="E537" s="201" t="s">
        <v>513</v>
      </c>
      <c r="F537" s="201" t="s">
        <v>253</v>
      </c>
      <c r="G537" s="201" t="s">
        <v>254</v>
      </c>
      <c r="H537" s="201" t="s">
        <v>255</v>
      </c>
    </row>
    <row r="538" spans="1:8" x14ac:dyDescent="0.25">
      <c r="A538" s="229" t="s">
        <v>785</v>
      </c>
      <c r="B538" s="219"/>
      <c r="C538" s="230"/>
      <c r="D538" s="230"/>
      <c r="E538" s="219"/>
      <c r="F538" s="219"/>
      <c r="G538" s="219"/>
      <c r="H538" s="219"/>
    </row>
    <row r="539" spans="1:8" x14ac:dyDescent="0.25">
      <c r="A539" s="218" t="s">
        <v>786</v>
      </c>
      <c r="B539" s="219"/>
      <c r="C539" s="220"/>
      <c r="D539" s="220"/>
      <c r="E539" s="219"/>
      <c r="F539" s="219"/>
      <c r="G539" s="219"/>
      <c r="H539" s="219"/>
    </row>
    <row r="540" spans="1:8" x14ac:dyDescent="0.25">
      <c r="A540" s="218" t="s">
        <v>787</v>
      </c>
      <c r="B540" s="219"/>
      <c r="C540" s="220"/>
      <c r="D540" s="220"/>
      <c r="E540" s="219"/>
      <c r="F540" s="219"/>
      <c r="G540" s="219"/>
      <c r="H540" s="219"/>
    </row>
    <row r="541" spans="1:8" x14ac:dyDescent="0.25">
      <c r="A541" s="218" t="s">
        <v>788</v>
      </c>
      <c r="B541" s="219"/>
      <c r="C541" s="220"/>
      <c r="D541" s="220"/>
      <c r="E541" s="219"/>
      <c r="F541" s="219"/>
      <c r="G541" s="219"/>
      <c r="H541" s="219"/>
    </row>
    <row r="542" spans="1:8" x14ac:dyDescent="0.25">
      <c r="A542" s="229" t="s">
        <v>789</v>
      </c>
      <c r="B542" s="219"/>
      <c r="C542" s="230"/>
      <c r="D542" s="230"/>
      <c r="E542" s="219"/>
      <c r="F542" s="219"/>
      <c r="G542" s="219"/>
      <c r="H542" s="219"/>
    </row>
    <row r="543" spans="1:8" x14ac:dyDescent="0.25">
      <c r="A543" s="229" t="s">
        <v>790</v>
      </c>
      <c r="B543" s="219">
        <v>1692.5</v>
      </c>
      <c r="C543" s="230"/>
      <c r="D543" s="230"/>
      <c r="E543" s="219"/>
      <c r="F543" s="219"/>
      <c r="G543" s="219"/>
      <c r="H543" s="219"/>
    </row>
    <row r="544" spans="1:8" x14ac:dyDescent="0.25">
      <c r="A544" s="229" t="s">
        <v>791</v>
      </c>
      <c r="B544" s="219">
        <v>41978.239999999998</v>
      </c>
      <c r="C544" s="230"/>
      <c r="D544" s="230"/>
      <c r="E544" s="219"/>
      <c r="F544" s="219"/>
      <c r="G544" s="219"/>
      <c r="H544" s="219"/>
    </row>
    <row r="545" spans="1:13" x14ac:dyDescent="0.25">
      <c r="A545" s="229" t="s">
        <v>792</v>
      </c>
      <c r="B545" s="219"/>
      <c r="C545" s="230"/>
      <c r="D545" s="230"/>
      <c r="E545" s="291"/>
      <c r="F545" s="219"/>
      <c r="G545" s="219"/>
      <c r="H545" s="219"/>
    </row>
    <row r="546" spans="1:13" x14ac:dyDescent="0.25">
      <c r="A546" s="229" t="s">
        <v>793</v>
      </c>
      <c r="B546" s="237"/>
      <c r="C546" s="230">
        <v>170303.16999999998</v>
      </c>
      <c r="D546" s="230">
        <v>170303.16999999998</v>
      </c>
      <c r="E546" s="219">
        <v>164572</v>
      </c>
      <c r="F546" s="219"/>
      <c r="G546" s="219"/>
      <c r="H546" s="219"/>
    </row>
    <row r="547" spans="1:13" x14ac:dyDescent="0.25">
      <c r="A547" s="218" t="s">
        <v>794</v>
      </c>
      <c r="B547" s="219">
        <v>809059.59</v>
      </c>
      <c r="C547" s="220"/>
      <c r="D547" s="220"/>
      <c r="E547" s="219"/>
      <c r="F547" s="219"/>
      <c r="G547" s="219"/>
      <c r="H547" s="219"/>
    </row>
    <row r="548" spans="1:13" x14ac:dyDescent="0.25">
      <c r="A548" s="218" t="s">
        <v>795</v>
      </c>
      <c r="B548" s="219"/>
      <c r="C548" s="220"/>
      <c r="D548" s="220"/>
      <c r="E548" s="219"/>
      <c r="F548" s="219"/>
      <c r="G548" s="219"/>
      <c r="H548" s="219"/>
    </row>
    <row r="549" spans="1:13" x14ac:dyDescent="0.25">
      <c r="A549" s="218" t="s">
        <v>796</v>
      </c>
      <c r="B549" s="219"/>
      <c r="C549" s="220"/>
      <c r="D549" s="220"/>
      <c r="E549" s="219"/>
      <c r="F549" s="219"/>
      <c r="G549" s="219"/>
      <c r="H549" s="219"/>
    </row>
    <row r="550" spans="1:13" x14ac:dyDescent="0.25">
      <c r="A550" s="218" t="s">
        <v>797</v>
      </c>
      <c r="B550" s="219">
        <v>809059.59</v>
      </c>
      <c r="C550" s="220"/>
      <c r="D550" s="220"/>
      <c r="E550" s="219"/>
      <c r="F550" s="219"/>
      <c r="G550" s="219"/>
      <c r="H550" s="219"/>
    </row>
    <row r="551" spans="1:13" x14ac:dyDescent="0.25">
      <c r="A551" s="229" t="s">
        <v>798</v>
      </c>
      <c r="B551" s="219"/>
      <c r="C551" s="230"/>
      <c r="D551" s="230"/>
      <c r="E551" s="219"/>
      <c r="F551" s="219"/>
      <c r="G551" s="219"/>
      <c r="H551" s="219"/>
    </row>
    <row r="552" spans="1:13" x14ac:dyDescent="0.25">
      <c r="A552" s="229" t="s">
        <v>799</v>
      </c>
      <c r="B552" s="219">
        <v>9627.34</v>
      </c>
      <c r="C552" s="230"/>
      <c r="D552" s="230"/>
      <c r="E552" s="219"/>
      <c r="F552" s="219"/>
      <c r="G552" s="219"/>
      <c r="H552" s="219"/>
    </row>
    <row r="553" spans="1:13" x14ac:dyDescent="0.25">
      <c r="A553" s="229" t="s">
        <v>800</v>
      </c>
      <c r="B553" s="219"/>
      <c r="C553" s="230"/>
      <c r="D553" s="230"/>
      <c r="E553" s="219"/>
      <c r="F553" s="219"/>
      <c r="G553" s="219"/>
      <c r="H553" s="219"/>
    </row>
    <row r="554" spans="1:13" x14ac:dyDescent="0.25">
      <c r="A554" s="229" t="s">
        <v>801</v>
      </c>
      <c r="B554" s="219"/>
      <c r="C554" s="230"/>
      <c r="D554" s="230"/>
      <c r="E554" s="219"/>
      <c r="F554" s="219"/>
      <c r="G554" s="219"/>
      <c r="H554" s="219"/>
    </row>
    <row r="555" spans="1:13" x14ac:dyDescent="0.25">
      <c r="A555" s="229" t="s">
        <v>802</v>
      </c>
      <c r="B555" s="237"/>
      <c r="C555" s="230"/>
      <c r="D555" s="230"/>
      <c r="E555" s="219"/>
      <c r="F555" s="219"/>
      <c r="G555" s="219"/>
      <c r="H555" s="219"/>
    </row>
    <row r="556" spans="1:13" x14ac:dyDescent="0.25">
      <c r="A556" s="229" t="s">
        <v>803</v>
      </c>
      <c r="B556" s="237"/>
      <c r="C556" s="230"/>
      <c r="D556" s="230"/>
      <c r="E556" s="219"/>
      <c r="F556" s="219"/>
      <c r="G556" s="219"/>
      <c r="H556" s="219"/>
    </row>
    <row r="557" spans="1:13" x14ac:dyDescent="0.25">
      <c r="A557" s="229" t="s">
        <v>804</v>
      </c>
      <c r="B557" s="219">
        <v>799432.25</v>
      </c>
      <c r="C557" s="230"/>
      <c r="D557" s="230"/>
      <c r="E557" s="219"/>
      <c r="F557" s="219"/>
      <c r="G557" s="219"/>
      <c r="H557" s="219"/>
    </row>
    <row r="558" spans="1:13" x14ac:dyDescent="0.25">
      <c r="A558" s="218" t="s">
        <v>805</v>
      </c>
      <c r="B558" s="219">
        <v>13600</v>
      </c>
      <c r="C558" s="220"/>
      <c r="D558" s="220"/>
      <c r="E558" s="219"/>
      <c r="F558" s="219"/>
      <c r="G558" s="219"/>
      <c r="H558" s="219"/>
    </row>
    <row r="559" spans="1:13" x14ac:dyDescent="0.25">
      <c r="A559" s="208" t="s">
        <v>806</v>
      </c>
      <c r="B559" s="209">
        <v>-208071.24</v>
      </c>
      <c r="C559" s="210">
        <v>-63300.219999999987</v>
      </c>
      <c r="D559" s="210">
        <v>-63300.219999999987</v>
      </c>
      <c r="E559" s="219">
        <v>-164572</v>
      </c>
      <c r="F559" s="219"/>
      <c r="G559" s="219"/>
      <c r="H559" s="219"/>
    </row>
    <row r="560" spans="1:13" s="239" customFormat="1" x14ac:dyDescent="0.25">
      <c r="A560" s="292" t="s">
        <v>807</v>
      </c>
      <c r="B560" s="293">
        <v>504444.89999999909</v>
      </c>
      <c r="C560" s="293">
        <f t="shared" ref="C560:D560" si="2">C2-C137+C494+C559</f>
        <v>292824.40000000142</v>
      </c>
      <c r="D560" s="293">
        <f t="shared" si="2"/>
        <v>-582615.80489999696</v>
      </c>
      <c r="E560" s="293">
        <v>290591.72000000288</v>
      </c>
      <c r="F560" s="293">
        <v>334418.98420720547</v>
      </c>
      <c r="G560" s="293">
        <v>389277.69367475435</v>
      </c>
      <c r="H560" s="293">
        <v>422402.67190870643</v>
      </c>
      <c r="I560" s="294"/>
      <c r="M560" s="207"/>
    </row>
    <row r="561" spans="1:13" s="212" customFormat="1" x14ac:dyDescent="0.25">
      <c r="A561" s="208" t="s">
        <v>808</v>
      </c>
      <c r="B561" s="219"/>
      <c r="C561" s="210"/>
      <c r="D561" s="210"/>
      <c r="E561" s="219"/>
      <c r="F561" s="219"/>
      <c r="G561" s="219"/>
      <c r="H561" s="219"/>
      <c r="M561" s="213"/>
    </row>
    <row r="562" spans="1:13" s="235" customFormat="1" x14ac:dyDescent="0.25">
      <c r="A562" s="208" t="s">
        <v>809</v>
      </c>
      <c r="B562" s="209">
        <v>251853.76</v>
      </c>
      <c r="C562" s="210">
        <f t="shared" ref="C562:D562" si="3">C563+C564</f>
        <v>253359.83000000002</v>
      </c>
      <c r="D562" s="210">
        <f t="shared" si="3"/>
        <v>294490.82040000003</v>
      </c>
      <c r="E562" s="210">
        <v>290591.71999999986</v>
      </c>
      <c r="F562" s="210">
        <v>334419.48420720402</v>
      </c>
      <c r="G562" s="210">
        <v>389277.69367475703</v>
      </c>
      <c r="H562" s="210">
        <v>422402.67190870503</v>
      </c>
      <c r="I562" s="239"/>
      <c r="M562" s="236"/>
    </row>
    <row r="563" spans="1:13" s="239" customFormat="1" x14ac:dyDescent="0.25">
      <c r="A563" s="214" t="s">
        <v>810</v>
      </c>
      <c r="B563" s="217">
        <v>244654.84</v>
      </c>
      <c r="C563" s="265">
        <v>249109.88</v>
      </c>
      <c r="D563" s="265">
        <f>222854.28+38978.6404+28407.95</f>
        <v>290240.87040000001</v>
      </c>
      <c r="E563" s="234">
        <v>288591.71999999986</v>
      </c>
      <c r="F563" s="217">
        <v>330169.53420720401</v>
      </c>
      <c r="G563" s="217">
        <v>385027.74367475702</v>
      </c>
      <c r="H563" s="217">
        <v>418152.72190870502</v>
      </c>
      <c r="M563" s="207"/>
    </row>
    <row r="564" spans="1:13" x14ac:dyDescent="0.25">
      <c r="A564" s="214" t="s">
        <v>811</v>
      </c>
      <c r="B564" s="217">
        <v>7198.92</v>
      </c>
      <c r="C564" s="295">
        <v>4249.95</v>
      </c>
      <c r="D564" s="295">
        <v>4249.95</v>
      </c>
      <c r="E564" s="295">
        <v>2000</v>
      </c>
      <c r="F564" s="295">
        <v>4249.95</v>
      </c>
      <c r="G564" s="295">
        <v>4249.95</v>
      </c>
      <c r="H564" s="295">
        <v>4249.95</v>
      </c>
    </row>
    <row r="565" spans="1:13" x14ac:dyDescent="0.25">
      <c r="A565" s="214" t="s">
        <v>812</v>
      </c>
      <c r="B565" s="219"/>
      <c r="C565" s="216"/>
      <c r="D565" s="216"/>
      <c r="E565" s="219"/>
      <c r="F565" s="219"/>
      <c r="G565" s="219"/>
      <c r="H565" s="219"/>
    </row>
    <row r="566" spans="1:13" x14ac:dyDescent="0.25">
      <c r="A566" s="214" t="s">
        <v>813</v>
      </c>
      <c r="B566" s="219"/>
      <c r="C566" s="216"/>
      <c r="D566" s="216"/>
      <c r="E566" s="219"/>
      <c r="F566" s="219"/>
      <c r="G566" s="219"/>
      <c r="H566" s="219"/>
    </row>
    <row r="567" spans="1:13" s="212" customFormat="1" x14ac:dyDescent="0.25">
      <c r="A567" s="208" t="s">
        <v>814</v>
      </c>
      <c r="B567" s="219"/>
      <c r="C567" s="210"/>
      <c r="D567" s="210"/>
      <c r="E567" s="219"/>
      <c r="F567" s="219"/>
      <c r="G567" s="219"/>
      <c r="H567" s="219"/>
      <c r="M567" s="213"/>
    </row>
    <row r="568" spans="1:13" x14ac:dyDescent="0.25">
      <c r="A568" s="214" t="s">
        <v>815</v>
      </c>
      <c r="B568" s="219"/>
      <c r="C568" s="216"/>
      <c r="D568" s="216"/>
      <c r="E568" s="219"/>
      <c r="F568" s="219"/>
      <c r="G568" s="219"/>
      <c r="H568" s="219"/>
    </row>
    <row r="569" spans="1:13" x14ac:dyDescent="0.25">
      <c r="A569" s="214" t="s">
        <v>816</v>
      </c>
      <c r="B569" s="219"/>
      <c r="C569" s="216"/>
      <c r="D569" s="216"/>
      <c r="E569" s="219"/>
      <c r="F569" s="219"/>
      <c r="G569" s="219"/>
      <c r="H569" s="219"/>
    </row>
    <row r="570" spans="1:13" x14ac:dyDescent="0.25">
      <c r="A570" s="208" t="s">
        <v>817</v>
      </c>
      <c r="B570" s="219"/>
      <c r="C570" s="210"/>
      <c r="D570" s="210"/>
      <c r="E570" s="219"/>
      <c r="F570" s="219"/>
      <c r="G570" s="219"/>
      <c r="H570" s="219"/>
    </row>
    <row r="571" spans="1:13" s="212" customFormat="1" x14ac:dyDescent="0.25">
      <c r="A571" s="208" t="s">
        <v>818</v>
      </c>
      <c r="B571" s="209">
        <v>251853.76</v>
      </c>
      <c r="C571" s="255">
        <v>253359.83000000002</v>
      </c>
      <c r="D571" s="255">
        <v>253359.83000000002</v>
      </c>
      <c r="E571" s="238">
        <v>290591.71999999986</v>
      </c>
      <c r="F571" s="238">
        <v>334419.48420720402</v>
      </c>
      <c r="G571" s="238">
        <v>389277.69367475703</v>
      </c>
      <c r="H571" s="238">
        <v>422402.67190870503</v>
      </c>
      <c r="M571" s="213"/>
    </row>
    <row r="572" spans="1:13" s="239" customFormat="1" x14ac:dyDescent="0.25">
      <c r="A572" s="296" t="s">
        <v>819</v>
      </c>
      <c r="B572" s="205">
        <v>252591.13999999908</v>
      </c>
      <c r="C572" s="205">
        <f t="shared" ref="C572:D572" si="4">C560-C571</f>
        <v>39464.570000001404</v>
      </c>
      <c r="D572" s="205">
        <f t="shared" si="4"/>
        <v>-835975.63489999692</v>
      </c>
      <c r="E572" s="205">
        <v>3.0267983675003052E-9</v>
      </c>
      <c r="F572" s="205">
        <v>-0.49999999854480848</v>
      </c>
      <c r="G572" s="205">
        <v>-2.6775524020195007E-9</v>
      </c>
      <c r="H572" s="205">
        <v>1.3969838619232178E-9</v>
      </c>
      <c r="M572" s="207"/>
    </row>
    <row r="573" spans="1:13" ht="23.45" customHeight="1" x14ac:dyDescent="0.25">
      <c r="A573" s="297"/>
      <c r="B573" s="298"/>
      <c r="C573" s="187"/>
      <c r="D573" s="187"/>
      <c r="E573" s="298"/>
      <c r="F573" s="298"/>
      <c r="G573" s="298"/>
      <c r="H573" s="298"/>
    </row>
    <row r="574" spans="1:13" ht="153.6" customHeight="1" x14ac:dyDescent="0.25">
      <c r="A574" s="299" t="s">
        <v>244</v>
      </c>
      <c r="B574" s="298"/>
      <c r="C574" s="187"/>
      <c r="D574" s="187"/>
      <c r="E574" s="298"/>
      <c r="F574" s="298"/>
      <c r="G574" s="298"/>
      <c r="H574" s="298"/>
    </row>
    <row r="575" spans="1:13" s="302" customFormat="1" ht="59.45" customHeight="1" x14ac:dyDescent="0.25">
      <c r="A575" s="299" t="s">
        <v>820</v>
      </c>
      <c r="B575" s="300"/>
      <c r="C575" s="301"/>
      <c r="D575" s="301"/>
      <c r="E575" s="300"/>
      <c r="F575" s="300"/>
      <c r="G575" s="300"/>
      <c r="H575" s="300"/>
      <c r="M575" s="303"/>
    </row>
    <row r="576" spans="1:13" ht="23.45" customHeight="1" x14ac:dyDescent="0.25">
      <c r="A576" s="297"/>
      <c r="B576" s="298"/>
      <c r="C576" s="187"/>
      <c r="D576" s="187"/>
      <c r="E576" s="298"/>
      <c r="F576" s="298"/>
      <c r="G576" s="298"/>
      <c r="H576" s="298"/>
    </row>
    <row r="577" spans="1:13" ht="47.45" customHeight="1" x14ac:dyDescent="0.25">
      <c r="A577" s="297"/>
      <c r="B577" s="298"/>
      <c r="C577" s="187"/>
      <c r="D577" s="187"/>
      <c r="E577" s="354" t="s">
        <v>248</v>
      </c>
      <c r="F577" s="354"/>
      <c r="G577" s="354"/>
      <c r="H577" s="354"/>
    </row>
    <row r="578" spans="1:13" ht="23.45" customHeight="1" x14ac:dyDescent="0.25">
      <c r="A578" s="297"/>
      <c r="B578" s="298"/>
      <c r="C578" s="187"/>
      <c r="D578" s="187"/>
      <c r="E578" s="298"/>
      <c r="F578" s="298"/>
      <c r="G578" s="298"/>
      <c r="H578" s="298"/>
    </row>
    <row r="579" spans="1:13" ht="23.45" customHeight="1" x14ac:dyDescent="0.25">
      <c r="A579" s="297"/>
      <c r="B579" s="298"/>
      <c r="C579" s="187"/>
      <c r="D579" s="187"/>
      <c r="E579" s="298"/>
      <c r="F579" s="298"/>
      <c r="G579" s="298"/>
      <c r="H579" s="298"/>
    </row>
    <row r="580" spans="1:13" ht="23.45" customHeight="1" x14ac:dyDescent="0.25">
      <c r="A580" s="297"/>
      <c r="B580" s="298"/>
      <c r="C580" s="187"/>
      <c r="D580" s="187"/>
      <c r="E580" s="298"/>
      <c r="F580" s="298"/>
      <c r="G580" s="298"/>
      <c r="H580" s="298"/>
    </row>
    <row r="581" spans="1:13" ht="23.45" customHeight="1" x14ac:dyDescent="0.25">
      <c r="A581" s="297"/>
      <c r="B581" s="298"/>
      <c r="C581" s="187"/>
      <c r="D581" s="187"/>
      <c r="E581" s="304"/>
      <c r="F581" s="298"/>
      <c r="G581" s="298"/>
      <c r="H581" s="298"/>
    </row>
    <row r="582" spans="1:13" ht="23.45" customHeight="1" x14ac:dyDescent="0.25">
      <c r="A582" s="297"/>
      <c r="B582" s="298"/>
      <c r="C582" s="187"/>
      <c r="D582" s="187"/>
      <c r="E582" s="304"/>
      <c r="F582" s="298"/>
      <c r="G582" s="298"/>
      <c r="H582" s="298"/>
    </row>
    <row r="583" spans="1:13" ht="23.45" customHeight="1" x14ac:dyDescent="0.25">
      <c r="A583" s="297"/>
      <c r="B583" s="298"/>
      <c r="C583" s="187"/>
      <c r="D583" s="187"/>
      <c r="E583" s="304"/>
      <c r="F583" s="298"/>
      <c r="G583" s="298"/>
      <c r="H583" s="298"/>
    </row>
    <row r="584" spans="1:13" ht="23.45" customHeight="1" x14ac:dyDescent="0.25">
      <c r="A584" s="297"/>
      <c r="B584" s="298"/>
      <c r="C584" s="187"/>
      <c r="D584" s="187"/>
      <c r="E584" s="304"/>
      <c r="F584" s="298"/>
      <c r="G584" s="298"/>
      <c r="H584" s="298"/>
    </row>
    <row r="585" spans="1:13" ht="23.45" customHeight="1" x14ac:dyDescent="0.25">
      <c r="A585" s="297"/>
      <c r="B585" s="298"/>
      <c r="C585" s="187"/>
      <c r="D585" s="187"/>
      <c r="E585" s="304"/>
      <c r="F585" s="298"/>
      <c r="G585" s="298"/>
      <c r="H585" s="298"/>
    </row>
    <row r="586" spans="1:13" ht="23.45" customHeight="1" x14ac:dyDescent="0.25">
      <c r="A586" s="297"/>
      <c r="B586" s="298"/>
      <c r="C586" s="187"/>
      <c r="D586" s="187"/>
      <c r="E586" s="304"/>
      <c r="F586" s="298"/>
      <c r="G586" s="298"/>
      <c r="H586" s="298"/>
    </row>
    <row r="587" spans="1:13" ht="23.45" customHeight="1" x14ac:dyDescent="0.25">
      <c r="A587" s="297"/>
      <c r="B587" s="298"/>
      <c r="C587" s="187"/>
      <c r="D587" s="187"/>
      <c r="E587" s="304"/>
      <c r="F587" s="298"/>
      <c r="G587" s="298"/>
      <c r="H587" s="298"/>
    </row>
    <row r="588" spans="1:13" ht="23.45" customHeight="1" x14ac:dyDescent="0.25">
      <c r="A588" s="297"/>
      <c r="B588" s="298"/>
      <c r="C588" s="187"/>
      <c r="D588" s="187"/>
      <c r="E588" s="304"/>
      <c r="F588" s="298"/>
      <c r="G588" s="298"/>
      <c r="H588" s="298"/>
    </row>
    <row r="589" spans="1:13" ht="19.5" x14ac:dyDescent="0.25">
      <c r="A589" s="297"/>
      <c r="B589" s="305"/>
      <c r="C589" s="306"/>
      <c r="D589" s="306"/>
    </row>
    <row r="590" spans="1:13" s="314" customFormat="1" ht="19.5" x14ac:dyDescent="0.25">
      <c r="A590" s="309" t="s">
        <v>821</v>
      </c>
      <c r="B590" s="310"/>
      <c r="C590" s="311"/>
      <c r="D590" s="311"/>
      <c r="E590" s="312">
        <v>-329143.99999999697</v>
      </c>
      <c r="F590" s="313">
        <v>10320.6798838537</v>
      </c>
      <c r="G590" s="313">
        <v>2362.0017685212101</v>
      </c>
      <c r="H590" s="313"/>
      <c r="M590" s="309"/>
    </row>
    <row r="591" spans="1:13" s="314" customFormat="1" ht="34.5" x14ac:dyDescent="0.25">
      <c r="A591" s="315" t="s">
        <v>822</v>
      </c>
      <c r="B591" s="313"/>
      <c r="C591" s="306"/>
      <c r="D591" s="306"/>
      <c r="E591" s="316"/>
      <c r="F591" s="310">
        <v>7959.1406263775998</v>
      </c>
      <c r="G591" s="310"/>
      <c r="H591" s="310"/>
      <c r="M591" s="309"/>
    </row>
    <row r="592" spans="1:13" s="314" customFormat="1" ht="17.25" x14ac:dyDescent="0.25">
      <c r="A592" s="317" t="s">
        <v>823</v>
      </c>
      <c r="B592" s="318"/>
      <c r="C592" s="187"/>
      <c r="D592" s="187"/>
      <c r="E592" s="312"/>
      <c r="F592" s="313"/>
      <c r="G592" s="313"/>
      <c r="H592" s="313"/>
      <c r="M592" s="309"/>
    </row>
    <row r="593" spans="1:13" s="314" customFormat="1" ht="17.25" x14ac:dyDescent="0.25">
      <c r="A593" s="319"/>
      <c r="B593" s="318"/>
      <c r="C593" s="187"/>
      <c r="D593" s="187"/>
      <c r="E593" s="320"/>
      <c r="F593" s="318">
        <v>-6367.8400798486</v>
      </c>
      <c r="G593" s="318">
        <v>-1591.1943798076827</v>
      </c>
      <c r="H593" s="318"/>
      <c r="M593" s="309"/>
    </row>
    <row r="594" spans="1:13" s="314" customFormat="1" ht="17.25" x14ac:dyDescent="0.25">
      <c r="A594" s="319"/>
      <c r="B594" s="318"/>
      <c r="C594" s="187"/>
      <c r="D594" s="187"/>
      <c r="E594" s="320">
        <v>5269513.9577333303</v>
      </c>
      <c r="F594" s="318"/>
      <c r="G594" s="318"/>
      <c r="H594" s="318"/>
      <c r="M594" s="309"/>
    </row>
    <row r="595" spans="1:13" s="314" customFormat="1" ht="17.25" x14ac:dyDescent="0.25">
      <c r="A595" s="319"/>
      <c r="B595" s="318"/>
      <c r="C595" s="321"/>
      <c r="D595" s="321"/>
      <c r="E595" s="320"/>
      <c r="F595" s="318"/>
      <c r="G595" s="318"/>
      <c r="H595" s="318"/>
      <c r="M595" s="309"/>
    </row>
    <row r="596" spans="1:13" s="314" customFormat="1" ht="17.25" x14ac:dyDescent="0.25">
      <c r="A596" s="319"/>
      <c r="B596" s="318"/>
      <c r="C596" s="321"/>
      <c r="D596" s="321"/>
      <c r="E596" s="320"/>
      <c r="F596" s="318"/>
      <c r="G596" s="318"/>
      <c r="H596" s="318"/>
      <c r="M596" s="309"/>
    </row>
    <row r="597" spans="1:13" s="314" customFormat="1" ht="17.25" x14ac:dyDescent="0.25">
      <c r="A597" s="319"/>
      <c r="B597" s="318"/>
      <c r="C597" s="321"/>
      <c r="D597" s="321"/>
      <c r="E597" s="320"/>
      <c r="F597" s="318"/>
      <c r="G597" s="318"/>
      <c r="H597" s="318"/>
      <c r="M597" s="309"/>
    </row>
    <row r="598" spans="1:13" s="314" customFormat="1" ht="17.25" x14ac:dyDescent="0.25">
      <c r="A598" s="319"/>
      <c r="B598" s="318"/>
      <c r="C598" s="321"/>
      <c r="D598" s="321"/>
      <c r="E598" s="320"/>
      <c r="F598" s="318"/>
      <c r="G598" s="318"/>
      <c r="H598" s="318"/>
      <c r="M598" s="309"/>
    </row>
    <row r="599" spans="1:13" s="314" customFormat="1" ht="17.25" x14ac:dyDescent="0.25">
      <c r="A599" s="319"/>
      <c r="B599" s="318"/>
      <c r="C599" s="321"/>
      <c r="D599" s="321"/>
      <c r="E599" s="320"/>
      <c r="F599" s="318"/>
      <c r="G599" s="318"/>
      <c r="H599" s="318"/>
      <c r="M599" s="309"/>
    </row>
    <row r="600" spans="1:13" s="314" customFormat="1" ht="17.25" x14ac:dyDescent="0.25">
      <c r="A600" s="319"/>
      <c r="B600" s="318"/>
      <c r="C600" s="321"/>
      <c r="D600" s="321"/>
      <c r="E600" s="320"/>
      <c r="F600" s="318"/>
      <c r="G600" s="318"/>
      <c r="H600" s="318"/>
      <c r="M600" s="309"/>
    </row>
    <row r="601" spans="1:13" s="314" customFormat="1" ht="17.25" x14ac:dyDescent="0.25">
      <c r="A601" s="319"/>
      <c r="B601" s="318"/>
      <c r="C601" s="321"/>
      <c r="D601" s="321"/>
      <c r="E601" s="320"/>
      <c r="F601" s="318"/>
      <c r="G601" s="318"/>
      <c r="H601" s="318"/>
      <c r="M601" s="309"/>
    </row>
    <row r="602" spans="1:13" s="314" customFormat="1" ht="17.25" x14ac:dyDescent="0.25">
      <c r="A602" s="322"/>
      <c r="B602" s="318"/>
      <c r="C602" s="321"/>
      <c r="D602" s="321"/>
      <c r="E602" s="320"/>
      <c r="F602" s="318"/>
      <c r="G602" s="318"/>
      <c r="H602" s="318"/>
      <c r="M602" s="309"/>
    </row>
    <row r="603" spans="1:13" s="314" customFormat="1" ht="17.25" x14ac:dyDescent="0.25">
      <c r="A603" s="319" t="s">
        <v>824</v>
      </c>
      <c r="B603" s="318"/>
      <c r="C603" s="321"/>
      <c r="D603" s="321"/>
      <c r="E603" s="320"/>
      <c r="F603" s="355" t="s">
        <v>825</v>
      </c>
      <c r="G603" s="355"/>
      <c r="H603" s="318"/>
      <c r="M603" s="309"/>
    </row>
    <row r="604" spans="1:13" s="314" customFormat="1" ht="17.25" x14ac:dyDescent="0.25">
      <c r="A604" s="319" t="s">
        <v>826</v>
      </c>
      <c r="B604" s="318"/>
      <c r="C604" s="321"/>
      <c r="D604" s="321"/>
      <c r="E604" s="320"/>
      <c r="F604" s="356" t="s">
        <v>827</v>
      </c>
      <c r="G604" s="356"/>
      <c r="H604" s="323"/>
      <c r="M604" s="309"/>
    </row>
    <row r="605" spans="1:13" s="314" customFormat="1" ht="17.25" x14ac:dyDescent="0.25">
      <c r="A605" s="324" t="s">
        <v>828</v>
      </c>
      <c r="B605" s="318"/>
      <c r="C605" s="321"/>
      <c r="D605" s="321"/>
      <c r="E605" s="320"/>
      <c r="F605" s="318"/>
      <c r="G605" s="318"/>
      <c r="H605" s="318"/>
      <c r="M605" s="309"/>
    </row>
    <row r="606" spans="1:13" s="314" customFormat="1" ht="17.25" x14ac:dyDescent="0.25">
      <c r="A606" s="322"/>
      <c r="B606" s="318"/>
      <c r="C606" s="321"/>
      <c r="D606" s="321"/>
      <c r="E606" s="320"/>
      <c r="F606" s="318"/>
      <c r="G606" s="318"/>
      <c r="H606" s="318"/>
      <c r="M606" s="309"/>
    </row>
    <row r="607" spans="1:13" s="314" customFormat="1" ht="17.25" x14ac:dyDescent="0.25">
      <c r="A607" s="322"/>
      <c r="B607" s="318"/>
      <c r="C607" s="321"/>
      <c r="D607" s="321"/>
      <c r="E607" s="320"/>
      <c r="F607" s="318"/>
      <c r="G607" s="318"/>
      <c r="H607" s="318"/>
      <c r="M607" s="309"/>
    </row>
    <row r="608" spans="1:13" s="314" customFormat="1" ht="17.25" x14ac:dyDescent="0.25">
      <c r="A608" s="322"/>
      <c r="B608" s="318"/>
      <c r="C608" s="321"/>
      <c r="D608" s="321"/>
      <c r="E608" s="320"/>
      <c r="F608" s="318"/>
      <c r="G608" s="318"/>
      <c r="H608" s="318"/>
      <c r="M608" s="309"/>
    </row>
    <row r="609" spans="1:13" s="314" customFormat="1" ht="17.25" x14ac:dyDescent="0.25">
      <c r="A609" s="322"/>
      <c r="B609" s="318"/>
      <c r="C609" s="321"/>
      <c r="D609" s="321"/>
      <c r="E609" s="320"/>
      <c r="F609" s="318"/>
      <c r="G609" s="318"/>
      <c r="H609" s="318"/>
      <c r="M609" s="309"/>
    </row>
    <row r="610" spans="1:13" s="314" customFormat="1" ht="17.25" x14ac:dyDescent="0.25">
      <c r="A610" s="322"/>
      <c r="B610" s="318"/>
      <c r="C610" s="321"/>
      <c r="D610" s="321"/>
      <c r="E610" s="320"/>
      <c r="F610" s="318"/>
      <c r="G610" s="318"/>
      <c r="H610" s="318"/>
      <c r="M610" s="309"/>
    </row>
    <row r="611" spans="1:13" s="314" customFormat="1" ht="17.25" x14ac:dyDescent="0.25">
      <c r="A611" s="322"/>
      <c r="B611" s="318"/>
      <c r="C611" s="321"/>
      <c r="D611" s="321"/>
      <c r="E611" s="320"/>
      <c r="F611" s="318"/>
      <c r="G611" s="318"/>
      <c r="H611" s="318"/>
      <c r="M611" s="309"/>
    </row>
    <row r="612" spans="1:13" s="318" customFormat="1" ht="17.25" x14ac:dyDescent="0.25">
      <c r="A612" s="322"/>
      <c r="C612" s="321"/>
      <c r="D612" s="321"/>
      <c r="E612" s="320"/>
    </row>
    <row r="613" spans="1:13" s="318" customFormat="1" ht="17.25" x14ac:dyDescent="0.25">
      <c r="A613" s="322"/>
      <c r="C613" s="321"/>
      <c r="D613" s="321"/>
      <c r="E613" s="320"/>
    </row>
    <row r="614" spans="1:13" s="318" customFormat="1" ht="17.25" x14ac:dyDescent="0.25">
      <c r="A614" s="322"/>
      <c r="C614" s="321"/>
      <c r="D614" s="321"/>
      <c r="E614" s="320"/>
    </row>
    <row r="615" spans="1:13" s="318" customFormat="1" ht="17.25" x14ac:dyDescent="0.25">
      <c r="A615" s="322"/>
      <c r="C615" s="321"/>
      <c r="D615" s="321"/>
      <c r="E615" s="320"/>
    </row>
    <row r="616" spans="1:13" s="318" customFormat="1" ht="17.25" x14ac:dyDescent="0.25">
      <c r="A616" s="322"/>
      <c r="C616" s="321"/>
      <c r="D616" s="321"/>
      <c r="E616" s="320"/>
    </row>
    <row r="617" spans="1:13" s="318" customFormat="1" ht="17.25" x14ac:dyDescent="0.25">
      <c r="A617" s="322"/>
      <c r="C617" s="321"/>
      <c r="D617" s="321"/>
      <c r="E617" s="320"/>
    </row>
    <row r="618" spans="1:13" s="318" customFormat="1" ht="17.25" x14ac:dyDescent="0.25">
      <c r="A618" s="322"/>
      <c r="C618" s="321"/>
      <c r="D618" s="321"/>
      <c r="E618" s="320"/>
    </row>
    <row r="619" spans="1:13" s="318" customFormat="1" ht="17.25" x14ac:dyDescent="0.25">
      <c r="A619" s="322"/>
      <c r="C619" s="321"/>
      <c r="D619" s="321"/>
      <c r="E619" s="320"/>
    </row>
    <row r="620" spans="1:13" s="308" customFormat="1" x14ac:dyDescent="0.25">
      <c r="A620" s="325"/>
      <c r="E620" s="307"/>
    </row>
    <row r="621" spans="1:13" s="308" customFormat="1" x14ac:dyDescent="0.25">
      <c r="A621" s="325"/>
      <c r="C621" s="321"/>
      <c r="D621" s="321"/>
      <c r="E621" s="307"/>
    </row>
    <row r="622" spans="1:13" s="308" customFormat="1" x14ac:dyDescent="0.25">
      <c r="A622" s="325"/>
      <c r="C622" s="321"/>
      <c r="D622" s="321"/>
      <c r="E622" s="307"/>
    </row>
    <row r="623" spans="1:13" s="308" customFormat="1" x14ac:dyDescent="0.25">
      <c r="A623" s="325"/>
      <c r="E623" s="307"/>
    </row>
    <row r="624" spans="1:13" s="308" customFormat="1" x14ac:dyDescent="0.25">
      <c r="A624" s="325"/>
      <c r="C624" s="321"/>
      <c r="D624" s="321"/>
      <c r="E624" s="307"/>
    </row>
    <row r="625" spans="1:5" s="308" customFormat="1" x14ac:dyDescent="0.25">
      <c r="A625" s="325"/>
      <c r="C625" s="321"/>
      <c r="D625" s="321"/>
      <c r="E625" s="307"/>
    </row>
    <row r="626" spans="1:5" s="308" customFormat="1" x14ac:dyDescent="0.25">
      <c r="A626" s="325"/>
      <c r="C626" s="321"/>
      <c r="D626" s="321"/>
      <c r="E626" s="307"/>
    </row>
    <row r="627" spans="1:5" s="308" customFormat="1" x14ac:dyDescent="0.25">
      <c r="A627" s="325"/>
      <c r="C627" s="321"/>
      <c r="D627" s="321"/>
      <c r="E627" s="307"/>
    </row>
    <row r="628" spans="1:5" s="308" customFormat="1" x14ac:dyDescent="0.25">
      <c r="A628" s="325"/>
      <c r="E628" s="307"/>
    </row>
    <row r="629" spans="1:5" s="308" customFormat="1" x14ac:dyDescent="0.25">
      <c r="A629" s="325"/>
      <c r="C629" s="321"/>
      <c r="D629" s="321"/>
      <c r="E629" s="307"/>
    </row>
    <row r="630" spans="1:5" s="308" customFormat="1" x14ac:dyDescent="0.25">
      <c r="A630" s="325"/>
      <c r="C630" s="321"/>
      <c r="D630" s="321"/>
      <c r="E630" s="307"/>
    </row>
    <row r="631" spans="1:5" s="308" customFormat="1" x14ac:dyDescent="0.25">
      <c r="A631" s="325"/>
      <c r="E631" s="307"/>
    </row>
    <row r="632" spans="1:5" s="308" customFormat="1" x14ac:dyDescent="0.25">
      <c r="A632" s="325"/>
      <c r="C632" s="321"/>
      <c r="D632" s="321"/>
      <c r="E632" s="307"/>
    </row>
    <row r="633" spans="1:5" s="308" customFormat="1" x14ac:dyDescent="0.25">
      <c r="A633" s="325"/>
      <c r="C633" s="321"/>
      <c r="D633" s="321"/>
      <c r="E633" s="307"/>
    </row>
    <row r="634" spans="1:5" s="308" customFormat="1" x14ac:dyDescent="0.25">
      <c r="A634" s="325"/>
      <c r="C634" s="321"/>
      <c r="D634" s="321"/>
      <c r="E634" s="307"/>
    </row>
    <row r="635" spans="1:5" s="308" customFormat="1" x14ac:dyDescent="0.25">
      <c r="A635" s="325"/>
      <c r="C635" s="321"/>
      <c r="D635" s="321"/>
      <c r="E635" s="307"/>
    </row>
    <row r="636" spans="1:5" s="308" customFormat="1" x14ac:dyDescent="0.25">
      <c r="A636" s="325"/>
      <c r="C636" s="321"/>
      <c r="D636" s="321"/>
      <c r="E636" s="307"/>
    </row>
    <row r="637" spans="1:5" s="308" customFormat="1" x14ac:dyDescent="0.25">
      <c r="A637" s="325"/>
      <c r="C637" s="321"/>
      <c r="D637" s="321"/>
      <c r="E637" s="307"/>
    </row>
    <row r="638" spans="1:5" s="308" customFormat="1" x14ac:dyDescent="0.25">
      <c r="A638" s="325"/>
      <c r="C638" s="321"/>
      <c r="D638" s="321"/>
      <c r="E638" s="307"/>
    </row>
    <row r="639" spans="1:5" s="308" customFormat="1" x14ac:dyDescent="0.25">
      <c r="A639" s="325"/>
      <c r="C639" s="321"/>
      <c r="D639" s="321"/>
      <c r="E639" s="307"/>
    </row>
    <row r="640" spans="1:5" s="308" customFormat="1" x14ac:dyDescent="0.25">
      <c r="A640" s="325"/>
      <c r="C640" s="321"/>
      <c r="D640" s="321"/>
      <c r="E640" s="307"/>
    </row>
    <row r="641" spans="1:5" s="308" customFormat="1" x14ac:dyDescent="0.25">
      <c r="A641" s="325"/>
      <c r="C641" s="321"/>
      <c r="D641" s="321"/>
      <c r="E641" s="307"/>
    </row>
    <row r="642" spans="1:5" s="308" customFormat="1" x14ac:dyDescent="0.25">
      <c r="A642" s="325"/>
      <c r="C642" s="321"/>
      <c r="D642" s="321"/>
      <c r="E642" s="307"/>
    </row>
    <row r="643" spans="1:5" s="308" customFormat="1" x14ac:dyDescent="0.25">
      <c r="A643" s="325"/>
      <c r="C643" s="321"/>
      <c r="D643" s="321"/>
      <c r="E643" s="307"/>
    </row>
    <row r="644" spans="1:5" s="308" customFormat="1" x14ac:dyDescent="0.25">
      <c r="A644" s="325"/>
      <c r="C644" s="321"/>
      <c r="D644" s="321"/>
      <c r="E644" s="307"/>
    </row>
    <row r="645" spans="1:5" s="308" customFormat="1" x14ac:dyDescent="0.25">
      <c r="A645" s="325"/>
      <c r="C645" s="321"/>
      <c r="D645" s="321"/>
      <c r="E645" s="307"/>
    </row>
    <row r="646" spans="1:5" s="308" customFormat="1" x14ac:dyDescent="0.25">
      <c r="A646" s="325"/>
      <c r="C646" s="321"/>
      <c r="D646" s="321"/>
      <c r="E646" s="307"/>
    </row>
    <row r="647" spans="1:5" s="308" customFormat="1" x14ac:dyDescent="0.25">
      <c r="A647" s="325"/>
      <c r="C647" s="321"/>
      <c r="D647" s="321"/>
      <c r="E647" s="307"/>
    </row>
    <row r="648" spans="1:5" s="308" customFormat="1" x14ac:dyDescent="0.25">
      <c r="A648" s="325"/>
      <c r="C648" s="321"/>
      <c r="D648" s="321"/>
      <c r="E648" s="307"/>
    </row>
    <row r="649" spans="1:5" s="308" customFormat="1" x14ac:dyDescent="0.25">
      <c r="A649" s="325"/>
      <c r="C649" s="321"/>
      <c r="D649" s="321"/>
      <c r="E649" s="307"/>
    </row>
    <row r="650" spans="1:5" s="308" customFormat="1" x14ac:dyDescent="0.25">
      <c r="A650" s="325"/>
      <c r="E650" s="307"/>
    </row>
    <row r="651" spans="1:5" s="308" customFormat="1" x14ac:dyDescent="0.25">
      <c r="A651" s="325"/>
      <c r="C651" s="321"/>
      <c r="D651" s="321"/>
      <c r="E651" s="307"/>
    </row>
    <row r="652" spans="1:5" s="308" customFormat="1" x14ac:dyDescent="0.25">
      <c r="A652" s="325"/>
      <c r="E652" s="307"/>
    </row>
    <row r="653" spans="1:5" s="308" customFormat="1" x14ac:dyDescent="0.25">
      <c r="A653" s="325"/>
      <c r="C653" s="321"/>
      <c r="D653" s="321"/>
      <c r="E653" s="307"/>
    </row>
    <row r="654" spans="1:5" s="308" customFormat="1" x14ac:dyDescent="0.25">
      <c r="A654" s="325"/>
      <c r="E654" s="307"/>
    </row>
    <row r="655" spans="1:5" s="308" customFormat="1" x14ac:dyDescent="0.25">
      <c r="A655" s="325"/>
      <c r="C655" s="321"/>
      <c r="D655" s="321"/>
      <c r="E655" s="307"/>
    </row>
    <row r="656" spans="1:5" s="308" customFormat="1" x14ac:dyDescent="0.25">
      <c r="A656" s="325"/>
      <c r="E656" s="307"/>
    </row>
    <row r="657" spans="1:5" s="308" customFormat="1" x14ac:dyDescent="0.25">
      <c r="A657" s="325"/>
      <c r="C657" s="321"/>
      <c r="D657" s="321"/>
      <c r="E657" s="307"/>
    </row>
    <row r="658" spans="1:5" s="308" customFormat="1" x14ac:dyDescent="0.25">
      <c r="A658" s="325"/>
      <c r="C658" s="321"/>
      <c r="D658" s="321"/>
      <c r="E658" s="307"/>
    </row>
    <row r="659" spans="1:5" s="308" customFormat="1" x14ac:dyDescent="0.25">
      <c r="A659" s="325"/>
      <c r="C659" s="321"/>
      <c r="D659" s="321"/>
      <c r="E659" s="307"/>
    </row>
    <row r="660" spans="1:5" s="308" customFormat="1" x14ac:dyDescent="0.25">
      <c r="A660" s="325"/>
      <c r="C660" s="321"/>
      <c r="D660" s="321"/>
      <c r="E660" s="307"/>
    </row>
    <row r="661" spans="1:5" s="308" customFormat="1" x14ac:dyDescent="0.25">
      <c r="A661" s="325"/>
      <c r="E661" s="307"/>
    </row>
    <row r="662" spans="1:5" s="308" customFormat="1" x14ac:dyDescent="0.25">
      <c r="A662" s="325"/>
      <c r="C662" s="321"/>
      <c r="D662" s="321"/>
      <c r="E662" s="307"/>
    </row>
    <row r="663" spans="1:5" s="308" customFormat="1" x14ac:dyDescent="0.25">
      <c r="A663" s="325"/>
      <c r="C663" s="321"/>
      <c r="D663" s="321"/>
      <c r="E663" s="307"/>
    </row>
    <row r="664" spans="1:5" s="308" customFormat="1" x14ac:dyDescent="0.25">
      <c r="A664" s="325"/>
      <c r="C664" s="321"/>
      <c r="D664" s="321"/>
      <c r="E664" s="307"/>
    </row>
    <row r="665" spans="1:5" s="308" customFormat="1" x14ac:dyDescent="0.25">
      <c r="A665" s="325"/>
      <c r="C665" s="321"/>
      <c r="D665" s="321"/>
      <c r="E665" s="307"/>
    </row>
    <row r="666" spans="1:5" s="308" customFormat="1" x14ac:dyDescent="0.25">
      <c r="A666" s="325"/>
      <c r="C666" s="321"/>
      <c r="D666" s="321"/>
      <c r="E666" s="307"/>
    </row>
    <row r="667" spans="1:5" s="308" customFormat="1" x14ac:dyDescent="0.25">
      <c r="A667" s="325"/>
      <c r="C667" s="326"/>
      <c r="D667" s="326"/>
      <c r="E667" s="307"/>
    </row>
    <row r="668" spans="1:5" s="308" customFormat="1" x14ac:dyDescent="0.25">
      <c r="A668" s="325"/>
      <c r="C668" s="326"/>
      <c r="D668" s="326"/>
      <c r="E668" s="307"/>
    </row>
    <row r="669" spans="1:5" s="308" customFormat="1" x14ac:dyDescent="0.25">
      <c r="A669" s="325"/>
      <c r="C669" s="326"/>
      <c r="D669" s="326"/>
      <c r="E669" s="307"/>
    </row>
    <row r="670" spans="1:5" s="308" customFormat="1" x14ac:dyDescent="0.25">
      <c r="A670" s="325"/>
      <c r="C670" s="326"/>
      <c r="D670" s="326"/>
      <c r="E670" s="307"/>
    </row>
    <row r="671" spans="1:5" s="308" customFormat="1" x14ac:dyDescent="0.25">
      <c r="A671" s="325"/>
      <c r="C671" s="326"/>
      <c r="D671" s="326"/>
      <c r="E671" s="307"/>
    </row>
    <row r="672" spans="1:5" s="308" customFormat="1" x14ac:dyDescent="0.25">
      <c r="A672" s="325"/>
      <c r="C672" s="326"/>
      <c r="D672" s="326"/>
      <c r="E672" s="307"/>
    </row>
    <row r="673" spans="1:5" s="308" customFormat="1" x14ac:dyDescent="0.25">
      <c r="A673" s="325"/>
      <c r="C673" s="326"/>
      <c r="D673" s="326"/>
      <c r="E673" s="307"/>
    </row>
  </sheetData>
  <mergeCells count="3">
    <mergeCell ref="E577:H577"/>
    <mergeCell ref="F603:G603"/>
    <mergeCell ref="F604:G6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SCALARE</vt:lpstr>
      <vt:lpstr>DM 24 MAGGIO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vacqu</cp:lastModifiedBy>
  <dcterms:created xsi:type="dcterms:W3CDTF">2022-12-30T15:13:58Z</dcterms:created>
  <dcterms:modified xsi:type="dcterms:W3CDTF">2023-01-03T10:35:18Z</dcterms:modified>
</cp:coreProperties>
</file>